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toi\Downloads\laptop P6645\bestanden\2021_06_10 tot\www.Kringgroep-Riemst.be\2021_09_06 kringgroep online\kringgroep-riemst_be\docs\2021\ontwerp\"/>
    </mc:Choice>
  </mc:AlternateContent>
  <bookViews>
    <workbookView xWindow="0" yWindow="0" windowWidth="22260" windowHeight="12648" firstSheet="2" activeTab="2"/>
  </bookViews>
  <sheets>
    <sheet name="2021-11-26 lijst_leden" sheetId="17" state="veryHidden" r:id="rId1"/>
    <sheet name="2021-02-22 lijst_leden" sheetId="16" state="veryHidden" r:id="rId2"/>
    <sheet name="form" sheetId="11" r:id="rId3"/>
    <sheet name="lijst" sheetId="10" state="very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1" l="1"/>
  <c r="C24" i="11"/>
  <c r="F23" i="11"/>
  <c r="C23" i="11"/>
  <c r="F22" i="11"/>
  <c r="C22" i="11"/>
  <c r="E21" i="11"/>
  <c r="C21" i="11"/>
  <c r="D9" i="11"/>
  <c r="E8" i="11"/>
  <c r="C8" i="11"/>
  <c r="E7" i="11"/>
  <c r="C7" i="11"/>
  <c r="C6" i="11" l="1"/>
</calcChain>
</file>

<file path=xl/sharedStrings.xml><?xml version="1.0" encoding="utf-8"?>
<sst xmlns="http://schemas.openxmlformats.org/spreadsheetml/2006/main" count="1581" uniqueCount="522">
  <si>
    <t>Naam</t>
  </si>
  <si>
    <t>Nationaliteit</t>
  </si>
  <si>
    <t>Status</t>
  </si>
  <si>
    <t>KG40_lid_sinds</t>
  </si>
  <si>
    <t>Geboortedatum</t>
  </si>
  <si>
    <t>RijksRegister nummer</t>
  </si>
  <si>
    <t>VVDH Lidnummer</t>
  </si>
  <si>
    <t>GSM</t>
  </si>
  <si>
    <t>Telefoon</t>
  </si>
  <si>
    <t>Emailadres 1</t>
  </si>
  <si>
    <t>Emailadres 2</t>
  </si>
  <si>
    <t>Hoofdlid</t>
  </si>
  <si>
    <t>Adres</t>
  </si>
  <si>
    <t>Postcode</t>
  </si>
  <si>
    <t>Gemeente</t>
  </si>
  <si>
    <t>Partner</t>
  </si>
  <si>
    <t>Kind_1</t>
  </si>
  <si>
    <t>Kind_2</t>
  </si>
  <si>
    <t>Kind_3</t>
  </si>
  <si>
    <t>Naam_hond</t>
  </si>
  <si>
    <t>Kennel_naam</t>
  </si>
  <si>
    <t>Geslacht</t>
  </si>
  <si>
    <t>Stamboom</t>
  </si>
  <si>
    <t>Hond_geboren</t>
  </si>
  <si>
    <t>Chipnummer</t>
  </si>
  <si>
    <t>Vaderhond</t>
  </si>
  <si>
    <t>Moederhond</t>
  </si>
  <si>
    <t>Werkboek VVDH</t>
  </si>
  <si>
    <t>Werkboek KKUSH</t>
  </si>
  <si>
    <t>Nijs Eric</t>
  </si>
  <si>
    <t>40.03.040</t>
  </si>
  <si>
    <t>+32.473.496053</t>
  </si>
  <si>
    <t>eric.nijs60@skynet.be</t>
  </si>
  <si>
    <t>Lanaken</t>
  </si>
  <si>
    <t>Van Berghen Viviane</t>
  </si>
  <si>
    <t>Nina</t>
  </si>
  <si>
    <t>van de Gulderij</t>
  </si>
  <si>
    <t>teef</t>
  </si>
  <si>
    <t>LOSH 1139347</t>
  </si>
  <si>
    <t>Kummel von der Donnerbrucke</t>
  </si>
  <si>
    <t>Hippie van de Gulderij</t>
  </si>
  <si>
    <t>40.04.085</t>
  </si>
  <si>
    <t>+32.494.038933</t>
  </si>
  <si>
    <t>Poismans Eddy</t>
  </si>
  <si>
    <t>40.05.077</t>
  </si>
  <si>
    <t>+32.479.288160</t>
  </si>
  <si>
    <t>+32.12.263500</t>
  </si>
  <si>
    <t>eddypoismans@skynet.be</t>
  </si>
  <si>
    <t>Hamtstraat 17</t>
  </si>
  <si>
    <t>Tongeren</t>
  </si>
  <si>
    <t>Schoemans Karine</t>
  </si>
  <si>
    <t>Sato</t>
  </si>
  <si>
    <t>Von Giliannes</t>
  </si>
  <si>
    <t>Hopper vom Brachtpetal</t>
  </si>
  <si>
    <t>Lizzy Von Giliannes</t>
  </si>
  <si>
    <t>40.06.044</t>
  </si>
  <si>
    <t>Voets Gert</t>
  </si>
  <si>
    <t>40.07.353</t>
  </si>
  <si>
    <t>+32.473.972707</t>
  </si>
  <si>
    <t>voets.gert@gmail.com</t>
  </si>
  <si>
    <t>Bovenstraat 60</t>
  </si>
  <si>
    <t>Hoeselt</t>
  </si>
  <si>
    <t>Moors Liesbet</t>
  </si>
  <si>
    <t>Monty</t>
  </si>
  <si>
    <t>von Giliannes</t>
  </si>
  <si>
    <t>0000-00-00</t>
  </si>
  <si>
    <t>40.07.354</t>
  </si>
  <si>
    <t>Philip Patrick</t>
  </si>
  <si>
    <t>40.08.044</t>
  </si>
  <si>
    <t>+32.11.745317</t>
  </si>
  <si>
    <t>Schabroek 18</t>
  </si>
  <si>
    <t>Sint-Truiden</t>
  </si>
  <si>
    <t>Gina</t>
  </si>
  <si>
    <t>vom Bonauer Wald</t>
  </si>
  <si>
    <t>SZ 2249660</t>
  </si>
  <si>
    <t>Javir vom Talka Marda</t>
  </si>
  <si>
    <t>Adelheid vom Bonauer Wald</t>
  </si>
  <si>
    <t>Hansen Eddy</t>
  </si>
  <si>
    <t>40.10.025</t>
  </si>
  <si>
    <t>+32.497.717629</t>
  </si>
  <si>
    <t>hansen.eddy@telenet.be</t>
  </si>
  <si>
    <t>Viseweg 195</t>
  </si>
  <si>
    <t>Tongeren (Mal)</t>
  </si>
  <si>
    <t>Jans Erika</t>
  </si>
  <si>
    <t>Hansen Glen</t>
  </si>
  <si>
    <t>Cesar "Zarco"</t>
  </si>
  <si>
    <t>z Zaloudkova dvora</t>
  </si>
  <si>
    <t>CMKU/DS/105852/16</t>
  </si>
  <si>
    <t>Duel von Sramek</t>
  </si>
  <si>
    <t>Amiga z Zaloudkova dvora</t>
  </si>
  <si>
    <t>Coenegrachts Servais</t>
  </si>
  <si>
    <t>Belg</t>
  </si>
  <si>
    <t>40.11.059</t>
  </si>
  <si>
    <t>+32.479.849966</t>
  </si>
  <si>
    <t>+32.12.455110</t>
  </si>
  <si>
    <t>servaiscoenegrachts@gmail.com</t>
  </si>
  <si>
    <t>Gemeenteplein 7</t>
  </si>
  <si>
    <t>Riemst</t>
  </si>
  <si>
    <t>Daenen Angeline</t>
  </si>
  <si>
    <t>Ona</t>
  </si>
  <si>
    <t>LOSH 1163599</t>
  </si>
  <si>
    <t>Henk von Gut Korten</t>
  </si>
  <si>
    <t>Loes van het Basjes Huis</t>
  </si>
  <si>
    <t>40.11.060</t>
  </si>
  <si>
    <t>+32.498.707784</t>
  </si>
  <si>
    <t>angelinedaenen@hotmail.com</t>
  </si>
  <si>
    <t>40.12.061</t>
  </si>
  <si>
    <t>jans.erika@telenet.be</t>
  </si>
  <si>
    <t>Vanherf Mathieu (nonk van Brian)</t>
  </si>
  <si>
    <t>40.15.204</t>
  </si>
  <si>
    <t>Misweg 44</t>
  </si>
  <si>
    <t>Riemst (Zussen)</t>
  </si>
  <si>
    <t>Rhino</t>
  </si>
  <si>
    <t>reu</t>
  </si>
  <si>
    <t>Lenaers Brian</t>
  </si>
  <si>
    <t>40.15.205</t>
  </si>
  <si>
    <t>+32.474.371642</t>
  </si>
  <si>
    <t>brianrhino03@gmail.com</t>
  </si>
  <si>
    <t>Misweg 44 Emaelerweg 19A</t>
  </si>
  <si>
    <t>Jeurissen Marielle (mama Brian)</t>
  </si>
  <si>
    <t>Welkenhuyzen Tony</t>
  </si>
  <si>
    <t>40.16.272</t>
  </si>
  <si>
    <t>+32.478.657489</t>
  </si>
  <si>
    <t>+32.12.214850</t>
  </si>
  <si>
    <t>antoine.welkenhuyzen@gmail.com</t>
  </si>
  <si>
    <t>Holstraat-Heukelom 67</t>
  </si>
  <si>
    <t>Jackers Marielle</t>
  </si>
  <si>
    <t>Poca</t>
  </si>
  <si>
    <t>LOSH 1174305</t>
  </si>
  <si>
    <t>Eros vom Tapferen Krieger</t>
  </si>
  <si>
    <t>Tipsi von der Eichendorfschule</t>
  </si>
  <si>
    <t>Belgische</t>
  </si>
  <si>
    <t>40.18.081</t>
  </si>
  <si>
    <t>+32.473.239087</t>
  </si>
  <si>
    <t>marielle.jackers@gmail.com</t>
  </si>
  <si>
    <t>Nijssen Eddy</t>
  </si>
  <si>
    <t>40.18.200</t>
  </si>
  <si>
    <t>+32.468.294276</t>
  </si>
  <si>
    <t>eddy.nijssen1@telenet.be</t>
  </si>
  <si>
    <t>Hoogstraat 31</t>
  </si>
  <si>
    <t>Bilzen</t>
  </si>
  <si>
    <t>Nivelle Anja</t>
  </si>
  <si>
    <t>Alvin</t>
  </si>
  <si>
    <t>Olefs Arno</t>
  </si>
  <si>
    <t>40.18.299</t>
  </si>
  <si>
    <t>+32.471.838590</t>
  </si>
  <si>
    <t>arnoolefs@telenet.be</t>
  </si>
  <si>
    <t>Kapoelstraat 42</t>
  </si>
  <si>
    <t>Bruneel Nadine</t>
  </si>
  <si>
    <t>40.18.300</t>
  </si>
  <si>
    <t>bruneelnadine@gmail.com</t>
  </si>
  <si>
    <t>Peeters Jos</t>
  </si>
  <si>
    <t>40.18.301</t>
  </si>
  <si>
    <t>+32.494.431084</t>
  </si>
  <si>
    <t>jos_peeters@live.be</t>
  </si>
  <si>
    <t>Peperstraat 26</t>
  </si>
  <si>
    <t>Riemst (Millen)</t>
  </si>
  <si>
    <t>Beerts Rosette</t>
  </si>
  <si>
    <t>Ullania</t>
  </si>
  <si>
    <t>von den Wolfen</t>
  </si>
  <si>
    <t>40.18.302</t>
  </si>
  <si>
    <t>Peeters Pepe (Peter)</t>
  </si>
  <si>
    <t>40.18.303</t>
  </si>
  <si>
    <t>+32.479.923747</t>
  </si>
  <si>
    <t>peeterspeter@icloud.com</t>
  </si>
  <si>
    <t>Peperstraat 31</t>
  </si>
  <si>
    <t>Peeters Riley</t>
  </si>
  <si>
    <t>Peeters Miley</t>
  </si>
  <si>
    <t>40.18.305</t>
  </si>
  <si>
    <t>Pepe en Candy</t>
  </si>
  <si>
    <t>40.18.306</t>
  </si>
  <si>
    <t>40.19.192</t>
  </si>
  <si>
    <t>Haesen Jean-Pierre</t>
  </si>
  <si>
    <t>40.19.143</t>
  </si>
  <si>
    <t>+32.475.248886</t>
  </si>
  <si>
    <t>info@haesen.be</t>
  </si>
  <si>
    <t>Vroenhovenweg 5</t>
  </si>
  <si>
    <t>Hermans Annick</t>
  </si>
  <si>
    <t>Haesen Sanne</t>
  </si>
  <si>
    <t>Haesen Laura</t>
  </si>
  <si>
    <t>Uran Zirko</t>
  </si>
  <si>
    <t>v.d. Ybajo Hoeve</t>
  </si>
  <si>
    <t>LOSH 1284471 IMP</t>
  </si>
  <si>
    <t>Zirko v. Liedehof</t>
  </si>
  <si>
    <t>Eyla ausFamke's Zauberwald</t>
  </si>
  <si>
    <t>40.19.144</t>
  </si>
  <si>
    <t>+32.472.816044</t>
  </si>
  <si>
    <t>Ochelen Nicolas</t>
  </si>
  <si>
    <t>40.19.196</t>
  </si>
  <si>
    <t>+32.471.389805</t>
  </si>
  <si>
    <t>nicolasochelen@hotmail.com</t>
  </si>
  <si>
    <t>Peeerweg 16</t>
  </si>
  <si>
    <t>Tongeren (Vreren)</t>
  </si>
  <si>
    <t>Periez Nancy</t>
  </si>
  <si>
    <t>Quick</t>
  </si>
  <si>
    <t>von Hierschenwieshof</t>
  </si>
  <si>
    <t>40.19.197</t>
  </si>
  <si>
    <t>Klich Bruno</t>
  </si>
  <si>
    <t>40.19.194</t>
  </si>
  <si>
    <t>+32.497.990091</t>
  </si>
  <si>
    <t>hierschenwieshof@gmail.com</t>
  </si>
  <si>
    <t>bevals.kb@icloud.com</t>
  </si>
  <si>
    <t>Rue Wanheriffe 24</t>
  </si>
  <si>
    <t>Andenne (Seilles)</t>
  </si>
  <si>
    <t>Joskin Virginie</t>
  </si>
  <si>
    <t>Klich Solaine</t>
  </si>
  <si>
    <t>Qiara</t>
  </si>
  <si>
    <t>Vom Wierschenwieshof</t>
  </si>
  <si>
    <t>LOSH 1261256</t>
  </si>
  <si>
    <t>Ioda vom Schloss Ruyff</t>
  </si>
  <si>
    <t>Joepi vom Wierschenwieshof</t>
  </si>
  <si>
    <t>40.19.195</t>
  </si>
  <si>
    <t>Klich Bruno en Joskin Virginie</t>
  </si>
  <si>
    <t>Andenne (seilles)</t>
  </si>
  <si>
    <t>De Scheemaekere Philippe</t>
  </si>
  <si>
    <t>+32.495.936281</t>
  </si>
  <si>
    <t>descheeph@gmail.com</t>
  </si>
  <si>
    <t>Chaussee de Waremme 110</t>
  </si>
  <si>
    <t>Antheit-Wanze</t>
  </si>
  <si>
    <t>Leonard Martine</t>
  </si>
  <si>
    <t>Musca</t>
  </si>
  <si>
    <t>van de Duvetorre</t>
  </si>
  <si>
    <t>Op den Acker Adrien</t>
  </si>
  <si>
    <t>+32.495.186551</t>
  </si>
  <si>
    <t>+32.12.235532</t>
  </si>
  <si>
    <t>akiopdenacker@hotmail.com</t>
  </si>
  <si>
    <t>Holleweg 91</t>
  </si>
  <si>
    <t>Lemmens Liliane</t>
  </si>
  <si>
    <t>Mnick</t>
  </si>
  <si>
    <t>Vrancken Peter</t>
  </si>
  <si>
    <t>+32.479.783849</t>
  </si>
  <si>
    <t>peter.vrancken4@telenet.be</t>
  </si>
  <si>
    <t>Kerselarenstraat 34</t>
  </si>
  <si>
    <t>Vreren (Tongeren)</t>
  </si>
  <si>
    <t>Smeets Bianca</t>
  </si>
  <si>
    <t>Vrancken Chloe</t>
  </si>
  <si>
    <t>Shadow</t>
  </si>
  <si>
    <t>von der Kaiserquelle</t>
  </si>
  <si>
    <t>LOSH 1296082</t>
  </si>
  <si>
    <t>+32.494.604204</t>
  </si>
  <si>
    <t>bianca_smeets82@outlook.com</t>
  </si>
  <si>
    <t>Vrancken Peter en Smeets Bianca</t>
  </si>
  <si>
    <t>Peumans Erwin</t>
  </si>
  <si>
    <t>Rode_Kruislaan_263</t>
  </si>
  <si>
    <t>Bilzen_(gr_Spouwen)</t>
  </si>
  <si>
    <t>Nijs_Lesley</t>
  </si>
  <si>
    <t>Nijs Lesley</t>
  </si>
  <si>
    <t>+32.472.900640</t>
  </si>
  <si>
    <t>nijslesley@icloud.com</t>
  </si>
  <si>
    <t>Peumans_Erwin</t>
  </si>
  <si>
    <t>Chilli</t>
  </si>
  <si>
    <t>Chennouf_Abdelnour</t>
  </si>
  <si>
    <t>+32.468.777504</t>
  </si>
  <si>
    <t>abdelnour1981@hotmail.com</t>
  </si>
  <si>
    <t>Rode_Kruislaan_28</t>
  </si>
  <si>
    <t>Bilzen_(Mopertingen)</t>
  </si>
  <si>
    <t>Boumadiani_Jihane</t>
  </si>
  <si>
    <t>Chennouf_Juwayriya</t>
  </si>
  <si>
    <t>Chennouf_Miqdad</t>
  </si>
  <si>
    <t>Chennouf_Mohammed</t>
  </si>
  <si>
    <t>Rocarzja</t>
  </si>
  <si>
    <t>jihane_210388@hotmail.com</t>
  </si>
  <si>
    <t>Bilzen (Mopertingen)</t>
  </si>
  <si>
    <t>Chennouf_Abdelnour Boumadiani_Jihane</t>
  </si>
  <si>
    <t>Hanssen_Joseph</t>
  </si>
  <si>
    <t>+31.6.28398395</t>
  </si>
  <si>
    <t>+31.43.798215</t>
  </si>
  <si>
    <t>anna.schols@hotmail.com</t>
  </si>
  <si>
    <t>Rue_de_Jupille_133</t>
  </si>
  <si>
    <t>Vise</t>
  </si>
  <si>
    <t>Schols_Anna</t>
  </si>
  <si>
    <t>Britt</t>
  </si>
  <si>
    <t>Leonet_Pascal</t>
  </si>
  <si>
    <t>+32.496.42.52.33</t>
  </si>
  <si>
    <t>sandrinep.pascal@gmail.com</t>
  </si>
  <si>
    <t>Rue_Joseph_Dethier_12</t>
  </si>
  <si>
    <t>Villers-l'Eveque</t>
  </si>
  <si>
    <t>Petry_Sandrine</t>
  </si>
  <si>
    <t>Leonet_Matheo</t>
  </si>
  <si>
    <t>Leonet_Pascal Petry_Sandrine</t>
  </si>
  <si>
    <t>Ondergetekende:</t>
  </si>
  <si>
    <t>Adres:</t>
  </si>
  <si>
    <t>Gemeente:</t>
  </si>
  <si>
    <t>Telefoon:</t>
  </si>
  <si>
    <t>E-mail:</t>
  </si>
  <si>
    <t>V.V.D.H-lidmaatschapsnummer:</t>
  </si>
  <si>
    <t>Lid van Kringgroep:</t>
  </si>
  <si>
    <t>Meldt zich voor deelname aan de proeven of wedstrijd(*)</t>
  </si>
  <si>
    <t>BOP - 1 2 3</t>
  </si>
  <si>
    <t>Examen - Wedstrijd</t>
  </si>
  <si>
    <t>Speurhond</t>
  </si>
  <si>
    <t>V 1 2</t>
  </si>
  <si>
    <t>U.V. Proef</t>
  </si>
  <si>
    <t>BH(**)</t>
  </si>
  <si>
    <t>AGILITY</t>
  </si>
  <si>
    <t>Beginner Wedstrijd Veteraan</t>
  </si>
  <si>
    <t>B.O. - Dag</t>
  </si>
  <si>
    <t>Start to Jump !</t>
  </si>
  <si>
    <t>"BH(**)"</t>
  </si>
  <si>
    <t>"AGILITY"</t>
  </si>
  <si>
    <t>"B.O. - Dag"</t>
  </si>
  <si>
    <t>"Start to Jump !"</t>
  </si>
  <si>
    <t>Op datum van:</t>
  </si>
  <si>
    <t>Bij Kringgroep:</t>
  </si>
  <si>
    <t>Met zijn hond:</t>
  </si>
  <si>
    <t>Stamboomnummer:</t>
  </si>
  <si>
    <t>Geboortedatum hond:</t>
  </si>
  <si>
    <t>Nr Werkboek KKUSH:</t>
  </si>
  <si>
    <t>Kg 02 Duitse Herders</t>
  </si>
  <si>
    <t>Kg 01 Antwerpen</t>
  </si>
  <si>
    <t>Kg 03 Zemst</t>
  </si>
  <si>
    <t>Kg 04 Bokrijk</t>
  </si>
  <si>
    <t>Kg 05 Brugge</t>
  </si>
  <si>
    <t>Kg 06 Neerpelt</t>
  </si>
  <si>
    <t>Kg 07 Houtland</t>
  </si>
  <si>
    <t>Kg 08 Groeninghe</t>
  </si>
  <si>
    <t>Kg 09 Balen</t>
  </si>
  <si>
    <t>Kg 10 De Laakdalse Herder</t>
  </si>
  <si>
    <t>Kg 12 De Landelijke Herder</t>
  </si>
  <si>
    <t>Kg 13 Witven</t>
  </si>
  <si>
    <t>Kg 14 Onze Trouwe Vriend</t>
  </si>
  <si>
    <t>Kg 15 De Hondenvrienden</t>
  </si>
  <si>
    <t>Kg 18 Neteland</t>
  </si>
  <si>
    <t>Kg 19 Geel</t>
  </si>
  <si>
    <t>Kg 20 Ten Bos Ternat</t>
  </si>
  <si>
    <t>Kg 21 Ter Lo</t>
  </si>
  <si>
    <t>Kg 22 Waasland</t>
  </si>
  <si>
    <t>Kg 23 L.K.O.C.</t>
  </si>
  <si>
    <t>Kg 26 Hauweycken</t>
  </si>
  <si>
    <t>Kg 27 Lendelede</t>
  </si>
  <si>
    <t>Kg 29 Molenbeersel</t>
  </si>
  <si>
    <t>Kg 30 Turnhout</t>
  </si>
  <si>
    <t>Kg 33 Mijn Trouwe Gezel</t>
  </si>
  <si>
    <t>Kg 38 Land van Aalst en Dender</t>
  </si>
  <si>
    <t>Kg 39 Hemiksem</t>
  </si>
  <si>
    <t>Kg 40 Riemst</t>
  </si>
  <si>
    <t>Kg 41 Rillaar</t>
  </si>
  <si>
    <t>Kg 42 Noordzee</t>
  </si>
  <si>
    <t>Kg 43 Schoonhoven - Ter Heide</t>
  </si>
  <si>
    <t>Kg 46 Hond en Geleider</t>
  </si>
  <si>
    <t>Kg 47 Vrolijke Hondenvrienden (V.H.V)</t>
  </si>
  <si>
    <t>Kg 48 Hasselt</t>
  </si>
  <si>
    <t>Kg 49 De Duivelsberg Maasmechelen</t>
  </si>
  <si>
    <t>Kg 51 Grimbergen</t>
  </si>
  <si>
    <t>Kg 55 Langenbend</t>
  </si>
  <si>
    <t>Kg 52 De moedige herder As</t>
  </si>
  <si>
    <t>Kg 54 Rakerheide</t>
  </si>
  <si>
    <t>Kg 57 Overpelt</t>
  </si>
  <si>
    <t>KG 60 Het Loo</t>
  </si>
  <si>
    <t>Geslacht:</t>
  </si>
  <si>
    <t>Chipnummer:</t>
  </si>
  <si>
    <t>Reu - Teef</t>
  </si>
  <si>
    <t>Reu</t>
  </si>
  <si>
    <t>Teef</t>
  </si>
  <si>
    <t>(**) Bij inschrijving voor de BH proef, gelieve een DUIDELIJK LEESBARE kopie van de stamboom toe te voegen</t>
  </si>
  <si>
    <t>Ik verklaar mij aansprakelijk voor alle eventuele schade veroorzaakt door bovengenoemde hond.</t>
  </si>
  <si>
    <t>Ik verbind mij ertoe het inschrijfgeld te betalen, ook wanneer ik om welke reden ook niet aanwezig kan zijn.</t>
  </si>
  <si>
    <t xml:space="preserve">Ondergetekenden erkennen het reglement volgens welk dit evenement wordt ingericht en tengevolge hiervan </t>
  </si>
  <si>
    <t>ook de prestatiebeoordeling van de in functie zijnde keurmeester(s).</t>
  </si>
  <si>
    <t xml:space="preserve">Ondergetekenden verklaren zich akkoord met de privacy verklaring van de VVDH. Deze kan teruggevonden </t>
  </si>
  <si>
    <t>worden op www.vvdh.be/Privacy of via email opgevraagd: secretaris@vvdh.be</t>
  </si>
  <si>
    <t>Naam en handtekening van de eigenaar:</t>
  </si>
  <si>
    <t>Naam en handtekening van de geleider:</t>
  </si>
  <si>
    <t>NB.       Vergeet niet de stamboom van de hond, alsook het beoordelings- en waarderings-boekje af te geven,</t>
  </si>
  <si>
    <t xml:space="preserve">              zonder dewelke niet aan het evenement kan worden deelgenomen</t>
  </si>
  <si>
    <t>LOSH 1287607</t>
  </si>
  <si>
    <t>40.20.094</t>
  </si>
  <si>
    <t>40.20.096</t>
  </si>
  <si>
    <t>40.20.095</t>
  </si>
  <si>
    <t>40.20.080</t>
  </si>
  <si>
    <t>40.20.081</t>
  </si>
  <si>
    <t>40.20.082</t>
  </si>
  <si>
    <t>40.20.084</t>
  </si>
  <si>
    <t>40.20.085</t>
  </si>
  <si>
    <t>40.20.086</t>
  </si>
  <si>
    <t>40.20.083</t>
  </si>
  <si>
    <t>40.20.063</t>
  </si>
  <si>
    <t>40.20.058</t>
  </si>
  <si>
    <t>40.20.059</t>
  </si>
  <si>
    <t>40.19.226</t>
  </si>
  <si>
    <t>40.20.065</t>
  </si>
  <si>
    <t>40.20.062</t>
  </si>
  <si>
    <t>40.20.060</t>
  </si>
  <si>
    <t>40.20.066</t>
  </si>
  <si>
    <t>40.92.169</t>
  </si>
  <si>
    <t>40.95.202</t>
  </si>
  <si>
    <t>du Triangle Magique</t>
  </si>
  <si>
    <t>LOSH 1138740</t>
  </si>
  <si>
    <t>von Schwalmtalerland</t>
  </si>
  <si>
    <t>LOSH 1280064</t>
  </si>
  <si>
    <t>"Examen 1"</t>
  </si>
  <si>
    <t>"Wedstrijd 1"</t>
  </si>
  <si>
    <t>"Examen 2"</t>
  </si>
  <si>
    <t>"Wedstrijd 2"</t>
  </si>
  <si>
    <t>"Examen 3"</t>
  </si>
  <si>
    <t>"Wedstrijd 3"</t>
  </si>
  <si>
    <t>"V"</t>
  </si>
  <si>
    <t>"1"</t>
  </si>
  <si>
    <t>"2"</t>
  </si>
  <si>
    <t>"Beginner"</t>
  </si>
  <si>
    <t>"Wedstrijd"</t>
  </si>
  <si>
    <t>"Veteraan"</t>
  </si>
  <si>
    <t>Start to Jump!</t>
  </si>
  <si>
    <t>Postnummer:</t>
  </si>
  <si>
    <t>Naam geleider:</t>
  </si>
  <si>
    <t>V.V.D.H</t>
  </si>
  <si>
    <t>IGP- V 1 2 3</t>
  </si>
  <si>
    <t>A  B  C</t>
  </si>
  <si>
    <t>"IGP V"</t>
  </si>
  <si>
    <t>"IGP 1"</t>
  </si>
  <si>
    <t>"IGP 2"</t>
  </si>
  <si>
    <t>"IGP 3"</t>
  </si>
  <si>
    <t xml:space="preserve"> "A"</t>
  </si>
  <si>
    <t>"A  B"</t>
  </si>
  <si>
    <t>"A  C"</t>
  </si>
  <si>
    <t xml:space="preserve"> "B"</t>
  </si>
  <si>
    <t>"B  C"</t>
  </si>
  <si>
    <t>A B C</t>
  </si>
  <si>
    <t>"BOP"</t>
  </si>
  <si>
    <t>VVDH KG40 Riemst vzw</t>
  </si>
  <si>
    <t>Tentoonstelling</t>
  </si>
  <si>
    <t>"Tentoonstelling"</t>
  </si>
  <si>
    <t>Test Sociaal gedrag</t>
  </si>
  <si>
    <t>"Test Sociaal gedrag"</t>
  </si>
  <si>
    <t>Speurhond"</t>
  </si>
  <si>
    <t>U.V. Proef"</t>
  </si>
  <si>
    <t>"Examen 2  Wedstrijd 1"</t>
  </si>
  <si>
    <t>"Examen 3  Wedstrijd 2"</t>
  </si>
  <si>
    <t>v.d. Daelenberghutte</t>
  </si>
  <si>
    <t>LOSH 1295715</t>
  </si>
  <si>
    <t>(*) Schrappen wat niet past                                                                                                                                                                                   versie 03/mrt/2020</t>
  </si>
  <si>
    <t>Driesen Davy</t>
  </si>
  <si>
    <t>Kiezelweg 72</t>
  </si>
  <si>
    <t>Peeters Clement</t>
  </si>
  <si>
    <t>40.20.180</t>
  </si>
  <si>
    <t>clement.peeters@telenet.be</t>
  </si>
  <si>
    <t>Zevenbunderstraat 24</t>
  </si>
  <si>
    <t>Swennen Alison</t>
  </si>
  <si>
    <t>davy.driesen@gmail.com</t>
  </si>
  <si>
    <t>Bolderstraat 88a</t>
  </si>
  <si>
    <t>(W)Ayka</t>
  </si>
  <si>
    <t>Von Amuna</t>
  </si>
  <si>
    <t>28718 NVBK OR</t>
  </si>
  <si>
    <t>Fallgas von burg julia</t>
  </si>
  <si>
    <t>Connie von waldensloes</t>
  </si>
  <si>
    <t>Stassen Ulrik</t>
  </si>
  <si>
    <t>40.21.008</t>
  </si>
  <si>
    <t>+32.471.187894</t>
  </si>
  <si>
    <t>ulrik.stassen@gmail.com</t>
  </si>
  <si>
    <t>Bitsingerweg 23</t>
  </si>
  <si>
    <t>Riemst (Valmeer)</t>
  </si>
  <si>
    <t>No Dog</t>
  </si>
  <si>
    <t>40.20.260</t>
  </si>
  <si>
    <t>+32.493.049633</t>
  </si>
  <si>
    <t>Kals Sabine</t>
  </si>
  <si>
    <t>40.20.261</t>
  </si>
  <si>
    <t>Tess</t>
  </si>
  <si>
    <t>Von Cedkaley</t>
  </si>
  <si>
    <t>LOSH 1315149</t>
  </si>
  <si>
    <t>Cracker vom Haus Valkenplatz</t>
  </si>
  <si>
    <t>Riske Black Creek Valley</t>
  </si>
  <si>
    <t>Garry von Huhnegrab</t>
  </si>
  <si>
    <t>Tamani vom St-Michaels-berg</t>
  </si>
  <si>
    <t>Meyers Mark</t>
  </si>
  <si>
    <t>40.20.358</t>
  </si>
  <si>
    <t>+32.477.636955</t>
  </si>
  <si>
    <t>katleenhoubrechts@hotmail.com</t>
  </si>
  <si>
    <t>Omstraat 59</t>
  </si>
  <si>
    <t>Kortessem</t>
  </si>
  <si>
    <t>Katleen Houbrechts</t>
  </si>
  <si>
    <t>Rambo (Ranger)</t>
  </si>
  <si>
    <t>from SI-CA-JA Home</t>
  </si>
  <si>
    <t>NHSB 3199919</t>
  </si>
  <si>
    <t>Ozzy von Muikenshof</t>
  </si>
  <si>
    <t>Xsenna von Haus Heldmann</t>
  </si>
  <si>
    <t>Houbrechts Katleen</t>
  </si>
  <si>
    <t>40.20.359</t>
  </si>
  <si>
    <t>katleen.houbrechts@hotmail.com</t>
  </si>
  <si>
    <t>pascal.leonet05@gmail.com</t>
  </si>
  <si>
    <t>Helko</t>
  </si>
  <si>
    <t>Corswarem Omer</t>
  </si>
  <si>
    <t>40.12.205</t>
  </si>
  <si>
    <t>sabine.corswarem@gmail.com</t>
  </si>
  <si>
    <t>Sint-Hubertusstraat 9</t>
  </si>
  <si>
    <t>Corswarem Sabine</t>
  </si>
  <si>
    <t>Nino (Roepnaam : Remo)</t>
  </si>
  <si>
    <t>Du parc A Mitrailles</t>
  </si>
  <si>
    <t>LOSH 1151228</t>
  </si>
  <si>
    <t>Djambo Vom Fichtenschlag</t>
  </si>
  <si>
    <t>Eva du val d'azin</t>
  </si>
  <si>
    <t>+32.498.939975</t>
  </si>
  <si>
    <t>7250 / 1</t>
  </si>
  <si>
    <t>"A -B -C"</t>
  </si>
  <si>
    <t>Vanherf Martijn</t>
  </si>
  <si>
    <t>40.21.122</t>
  </si>
  <si>
    <t>+32.474.163829</t>
  </si>
  <si>
    <t>martijnvanherf88@gmail.com</t>
  </si>
  <si>
    <t>Burchtstraat 4</t>
  </si>
  <si>
    <t>Peeters Kirsten</t>
  </si>
  <si>
    <t>Erdbruggen Senne</t>
  </si>
  <si>
    <t>Zomers Joyce</t>
  </si>
  <si>
    <t>joycezomers93@hotmail.com</t>
  </si>
  <si>
    <t>Eggelmeerbos 29</t>
  </si>
  <si>
    <t>Coenen Denny</t>
  </si>
  <si>
    <t>Rollo</t>
  </si>
  <si>
    <t>Geebroek 27</t>
  </si>
  <si>
    <t>LOSH 1191286</t>
  </si>
  <si>
    <t>Op den Acker Adrien B</t>
  </si>
  <si>
    <t>Baron</t>
  </si>
  <si>
    <t>vom Pralatenwald</t>
  </si>
  <si>
    <t>SZ 2373727</t>
  </si>
  <si>
    <t>Zuma vom Pralatenwald</t>
  </si>
  <si>
    <t>Gladiator Anrebri</t>
  </si>
  <si>
    <t>brianlenaers376@gmail.com</t>
  </si>
  <si>
    <t>+32.498.341637</t>
  </si>
  <si>
    <t>Tilkin Jo</t>
  </si>
  <si>
    <t>+32.479.500400</t>
  </si>
  <si>
    <t>jo@tilkin.be</t>
  </si>
  <si>
    <t>Vrijheidweg 2</t>
  </si>
  <si>
    <t>Jorissen Kirsten</t>
  </si>
  <si>
    <t>Vriend</t>
  </si>
  <si>
    <t>hierschenwieshof@icloud.com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</si>
</sst>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7"/>
      <color theme="1"/>
      <name val="Arial"/>
      <family val="2"/>
    </font>
    <font>
      <sz val="14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8"/>
      <name val="Arial Narrow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hair">
        <color theme="6"/>
      </bottom>
      <diagonal/>
    </border>
    <border>
      <left/>
      <right/>
      <top style="hair">
        <color theme="6"/>
      </top>
      <bottom style="hair">
        <color theme="6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4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0" xfId="0" applyFont="1"/>
    <xf numFmtId="0" fontId="0" fillId="0" borderId="0" xfId="0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8" fillId="0" borderId="0" xfId="0" applyFont="1" applyProtection="1">
      <protection hidden="1"/>
    </xf>
    <xf numFmtId="0" fontId="6" fillId="0" borderId="0" xfId="0" applyFont="1" applyBorder="1" applyAlignment="1">
      <alignment vertical="center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7" xfId="0" applyFont="1" applyBorder="1"/>
    <xf numFmtId="0" fontId="6" fillId="0" borderId="8" xfId="0" applyFont="1" applyBorder="1" applyAlignment="1" applyProtection="1">
      <alignment horizontal="right"/>
      <protection locked="0"/>
    </xf>
    <xf numFmtId="0" fontId="6" fillId="0" borderId="9" xfId="0" applyFont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 applyAlignment="1" applyProtection="1">
      <alignment horizontal="right"/>
      <protection locked="0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 applyProtection="1">
      <alignment horizontal="right"/>
      <protection locked="0"/>
    </xf>
    <xf numFmtId="0" fontId="6" fillId="0" borderId="13" xfId="0" applyFont="1" applyBorder="1"/>
    <xf numFmtId="0" fontId="6" fillId="0" borderId="15" xfId="0" applyFont="1" applyBorder="1" applyAlignment="1" applyProtection="1">
      <alignment horizontal="center"/>
      <protection locked="0"/>
    </xf>
    <xf numFmtId="0" fontId="6" fillId="0" borderId="14" xfId="0" applyFont="1" applyBorder="1"/>
    <xf numFmtId="0" fontId="6" fillId="0" borderId="11" xfId="0" applyFont="1" applyBorder="1" applyAlignment="1" applyProtection="1">
      <alignment horizontal="left"/>
      <protection locked="0"/>
    </xf>
    <xf numFmtId="0" fontId="9" fillId="0" borderId="3" xfId="1" applyBorder="1" applyAlignment="1">
      <alignment wrapText="1"/>
    </xf>
    <xf numFmtId="0" fontId="8" fillId="0" borderId="0" xfId="0" applyFont="1" applyAlignment="1" applyProtection="1">
      <alignment horizontal="center"/>
      <protection hidden="1"/>
    </xf>
    <xf numFmtId="0" fontId="8" fillId="0" borderId="18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</xf>
    <xf numFmtId="14" fontId="8" fillId="0" borderId="18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left"/>
      <protection hidden="1"/>
    </xf>
    <xf numFmtId="1" fontId="8" fillId="0" borderId="0" xfId="0" applyNumberFormat="1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</cellXfs>
  <cellStyles count="2">
    <cellStyle name="Hyperlink" xfId="1" builtinId="8"/>
    <cellStyle name="Standaard" xfId="0" builtinId="0"/>
  </cellStyles>
  <dxfs count="96"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font>
        <b/>
        <i/>
        <color theme="8"/>
      </font>
    </dxf>
    <dxf>
      <font>
        <strike/>
        <color theme="1"/>
      </font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19" formatCode="d/mm/yyyy"/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19" formatCode="d/mm/yyyy"/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19" formatCode="d/mm/yyyy"/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19" formatCode="d/mm/yyyy"/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19" formatCode="d/mm/yyyy"/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19" formatCode="d/mm/yyyy"/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22860</xdr:rowOff>
    </xdr:from>
    <xdr:to>
      <xdr:col>7</xdr:col>
      <xdr:colOff>7620</xdr:colOff>
      <xdr:row>2</xdr:row>
      <xdr:rowOff>22860</xdr:rowOff>
    </xdr:to>
    <xdr:sp macro="" textlink="">
      <xdr:nvSpPr>
        <xdr:cNvPr id="2" name="Tekstvak 1"/>
        <xdr:cNvSpPr txBox="1">
          <a:spLocks noChangeArrowheads="1"/>
        </xdr:cNvSpPr>
      </xdr:nvSpPr>
      <xdr:spPr bwMode="auto">
        <a:xfrm>
          <a:off x="213360" y="22860"/>
          <a:ext cx="6019800" cy="396240"/>
        </a:xfrm>
        <a:prstGeom prst="rect">
          <a:avLst/>
        </a:prstGeom>
        <a:gradFill rotWithShape="0">
          <a:gsLst>
            <a:gs pos="0">
              <a:srgbClr val="E7DE31"/>
            </a:gs>
            <a:gs pos="50000">
              <a:srgbClr val="F7F4B7"/>
            </a:gs>
            <a:gs pos="100000">
              <a:srgbClr val="E7DE31"/>
            </a:gs>
          </a:gsLst>
          <a:lin ang="18900000" scaled="1"/>
        </a:gradFill>
        <a:ln w="12700">
          <a:solidFill>
            <a:srgbClr val="E7DE31"/>
          </a:solidFill>
          <a:miter lim="800000"/>
          <a:headEnd/>
          <a:tailEnd/>
        </a:ln>
        <a:effectLst>
          <a:outerShdw dist="35921" dir="2700000" algn="ctr" rotWithShape="0">
            <a:srgbClr val="A5A5A5">
              <a:alpha val="50000"/>
            </a:srgbClr>
          </a:outerShdw>
        </a:effec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fr-BE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V.V.D.H. DEELNEMINGSFORMULIER</a:t>
          </a:r>
          <a:endParaRPr lang="nl-BE" sz="1200">
            <a:effectLst/>
            <a:latin typeface="Xerox Serif Wide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822960</xdr:colOff>
      <xdr:row>1</xdr:row>
      <xdr:rowOff>167640</xdr:rowOff>
    </xdr:from>
    <xdr:to>
      <xdr:col>9</xdr:col>
      <xdr:colOff>78740</xdr:colOff>
      <xdr:row>11</xdr:row>
      <xdr:rowOff>137795</xdr:rowOff>
    </xdr:to>
    <xdr:pic>
      <xdr:nvPicPr>
        <xdr:cNvPr id="3" name="Afbeelding 2" descr="vvdh logo zonder achtergrond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1640" y="365760"/>
          <a:ext cx="1450340" cy="187515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el1" displayName="Tabel1" ref="A1:AC59" totalsRowShown="0" headerRowDxfId="95" dataDxfId="93" headerRowBorderDxfId="94" tableBorderDxfId="92" totalsRowBorderDxfId="91">
  <autoFilter ref="A1:AC59"/>
  <tableColumns count="29">
    <tableColumn id="2" name="Naam" dataDxfId="90"/>
    <tableColumn id="3" name="Nationaliteit" dataDxfId="89"/>
    <tableColumn id="4" name="Status" dataDxfId="88"/>
    <tableColumn id="5" name="KG40_lid_sinds" dataDxfId="87"/>
    <tableColumn id="6" name="Geboortedatum" dataDxfId="86"/>
    <tableColumn id="7" name="RijksRegister nummer" dataDxfId="85"/>
    <tableColumn id="8" name="VVDH Lidnummer" dataDxfId="84"/>
    <tableColumn id="9" name="GSM" dataDxfId="83"/>
    <tableColumn id="10" name="Telefoon" dataDxfId="82"/>
    <tableColumn id="11" name="Emailadres 1" dataDxfId="81"/>
    <tableColumn id="12" name="Emailadres 2" dataDxfId="80"/>
    <tableColumn id="13" name="Hoofdlid" dataDxfId="79"/>
    <tableColumn id="14" name="Adres" dataDxfId="78"/>
    <tableColumn id="15" name="Postcode" dataDxfId="77"/>
    <tableColumn id="16" name="Gemeente" dataDxfId="76"/>
    <tableColumn id="17" name="Partner" dataDxfId="75"/>
    <tableColumn id="18" name="Kind_1" dataDxfId="74"/>
    <tableColumn id="19" name="Kind_2" dataDxfId="73"/>
    <tableColumn id="20" name="Kind_3" dataDxfId="72"/>
    <tableColumn id="21" name="Naam_hond" dataDxfId="71"/>
    <tableColumn id="22" name="Kennel_naam" dataDxfId="70"/>
    <tableColumn id="23" name="Geslacht" dataDxfId="69"/>
    <tableColumn id="24" name="Stamboom" dataDxfId="68"/>
    <tableColumn id="25" name="Hond_geboren" dataDxfId="67"/>
    <tableColumn id="26" name="Chipnummer" dataDxfId="66"/>
    <tableColumn id="27" name="Vaderhond" dataDxfId="65"/>
    <tableColumn id="28" name="Moederhond" dataDxfId="64"/>
    <tableColumn id="29" name="Werkboek VVDH" dataDxfId="63"/>
    <tableColumn id="30" name="Werkboek KKUSH" dataDxfId="6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2" displayName="Tabel2" ref="A1:AC59" totalsRowShown="0" headerRowDxfId="61" dataDxfId="59" headerRowBorderDxfId="60" tableBorderDxfId="58" totalsRowBorderDxfId="57">
  <autoFilter ref="A1:AC59"/>
  <tableColumns count="29">
    <tableColumn id="2" name="Naam" dataDxfId="56"/>
    <tableColumn id="3" name="Nationaliteit" dataDxfId="55"/>
    <tableColumn id="4" name="Status" dataDxfId="54"/>
    <tableColumn id="5" name="KG40_lid_sinds" dataDxfId="53"/>
    <tableColumn id="6" name="Geboortedatum" dataDxfId="52"/>
    <tableColumn id="7" name="RijksRegister nummer" dataDxfId="51"/>
    <tableColumn id="8" name="VVDH Lidnummer" dataDxfId="50"/>
    <tableColumn id="9" name="GSM" dataDxfId="49"/>
    <tableColumn id="10" name="Telefoon" dataDxfId="48"/>
    <tableColumn id="11" name="Emailadres 1" dataDxfId="47"/>
    <tableColumn id="12" name="Emailadres 2" dataDxfId="46"/>
    <tableColumn id="13" name="Hoofdlid" dataDxfId="45"/>
    <tableColumn id="14" name="Adres" dataDxfId="44"/>
    <tableColumn id="15" name="Postcode" dataDxfId="43"/>
    <tableColumn id="16" name="Gemeente" dataDxfId="42"/>
    <tableColumn id="17" name="Partner" dataDxfId="41"/>
    <tableColumn id="18" name="Kind_1" dataDxfId="40"/>
    <tableColumn id="19" name="Kind_2" dataDxfId="39"/>
    <tableColumn id="20" name="Kind_3" dataDxfId="38"/>
    <tableColumn id="21" name="Naam_hond" dataDxfId="37"/>
    <tableColumn id="22" name="Kennel_naam" dataDxfId="36"/>
    <tableColumn id="23" name="Geslacht" dataDxfId="35"/>
    <tableColumn id="24" name="Stamboom" dataDxfId="34"/>
    <tableColumn id="25" name="Hond_geboren" dataDxfId="33"/>
    <tableColumn id="26" name="Chipnummer" dataDxfId="32"/>
    <tableColumn id="27" name="Vaderhond" dataDxfId="31"/>
    <tableColumn id="28" name="Moederhond" dataDxfId="30"/>
    <tableColumn id="29" name="Werkboek VVDH" dataDxfId="29"/>
    <tableColumn id="30" name="Werkboek KKUSH" dataDxfId="2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hierschenwieshof@iclou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C59"/>
  <sheetViews>
    <sheetView showGridLines="0" workbookViewId="0"/>
  </sheetViews>
  <sheetFormatPr defaultRowHeight="14.4" x14ac:dyDescent="0.3"/>
  <cols>
    <col min="1" max="1" width="22.6640625" bestFit="1" customWidth="1"/>
    <col min="2" max="2" width="13.21875" customWidth="1"/>
    <col min="3" max="3" width="8.109375" customWidth="1"/>
    <col min="4" max="4" width="15.44140625" customWidth="1"/>
    <col min="5" max="5" width="16.33203125" customWidth="1"/>
    <col min="6" max="6" width="21.109375" customWidth="1"/>
    <col min="7" max="7" width="17.88671875" customWidth="1"/>
    <col min="8" max="8" width="15.33203125" bestFit="1" customWidth="1"/>
    <col min="9" max="9" width="13.21875" bestFit="1" customWidth="1"/>
    <col min="10" max="10" width="30" bestFit="1" customWidth="1"/>
    <col min="11" max="11" width="29.21875" bestFit="1" customWidth="1"/>
    <col min="12" max="12" width="10.109375" customWidth="1"/>
    <col min="13" max="13" width="24" bestFit="1" customWidth="1"/>
    <col min="14" max="14" width="10.6640625" customWidth="1"/>
    <col min="15" max="15" width="18.5546875" bestFit="1" customWidth="1"/>
    <col min="16" max="16" width="35.109375" bestFit="1" customWidth="1"/>
    <col min="17" max="17" width="18.109375" bestFit="1" customWidth="1"/>
    <col min="18" max="18" width="16.109375" bestFit="1" customWidth="1"/>
    <col min="19" max="19" width="20" bestFit="1" customWidth="1"/>
    <col min="20" max="20" width="21.77734375" bestFit="1" customWidth="1"/>
    <col min="21" max="21" width="20.44140625" bestFit="1" customWidth="1"/>
    <col min="22" max="22" width="10" customWidth="1"/>
    <col min="23" max="23" width="18.77734375" bestFit="1" customWidth="1"/>
    <col min="24" max="24" width="15.44140625" customWidth="1"/>
    <col min="25" max="25" width="13.88671875" customWidth="1"/>
    <col min="26" max="26" width="26.44140625" bestFit="1" customWidth="1"/>
    <col min="27" max="27" width="26" bestFit="1" customWidth="1"/>
    <col min="28" max="28" width="16.88671875" customWidth="1"/>
    <col min="29" max="29" width="17.77734375" customWidth="1"/>
  </cols>
  <sheetData>
    <row r="1" spans="1:29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" t="s">
        <v>28</v>
      </c>
    </row>
    <row r="2" spans="1:29" ht="15" thickBot="1" x14ac:dyDescent="0.35">
      <c r="A2" s="3" t="s">
        <v>445</v>
      </c>
      <c r="B2" s="3" t="s">
        <v>91</v>
      </c>
      <c r="C2" s="3">
        <v>1</v>
      </c>
      <c r="D2" s="4">
        <v>44022</v>
      </c>
      <c r="E2" s="4">
        <v>28682</v>
      </c>
      <c r="F2" s="3">
        <v>78071118706</v>
      </c>
      <c r="G2" s="3" t="s">
        <v>446</v>
      </c>
      <c r="H2" s="3" t="s">
        <v>447</v>
      </c>
      <c r="I2" s="3"/>
      <c r="J2" s="3" t="s">
        <v>448</v>
      </c>
      <c r="K2" s="3"/>
      <c r="L2" s="3"/>
      <c r="M2" s="3" t="s">
        <v>449</v>
      </c>
      <c r="N2" s="3">
        <v>3770</v>
      </c>
      <c r="O2" s="3" t="s">
        <v>450</v>
      </c>
      <c r="P2" s="3"/>
      <c r="Q2" s="3"/>
      <c r="R2" s="3"/>
      <c r="S2" s="3"/>
      <c r="T2" s="3" t="s">
        <v>451</v>
      </c>
      <c r="U2" s="3"/>
      <c r="V2" s="3"/>
      <c r="W2" s="3"/>
      <c r="X2" s="3" t="s">
        <v>65</v>
      </c>
      <c r="Y2" s="3"/>
      <c r="Z2" s="3"/>
      <c r="AA2" s="3"/>
      <c r="AB2" s="3">
        <v>0</v>
      </c>
      <c r="AC2" s="5">
        <v>0</v>
      </c>
    </row>
    <row r="3" spans="1:29" ht="15" thickBot="1" x14ac:dyDescent="0.35">
      <c r="A3" s="3" t="s">
        <v>431</v>
      </c>
      <c r="B3" s="3" t="s">
        <v>91</v>
      </c>
      <c r="C3" s="3">
        <v>1</v>
      </c>
      <c r="D3" s="4">
        <v>44013</v>
      </c>
      <c r="E3" s="4">
        <v>32275</v>
      </c>
      <c r="F3" s="3">
        <v>88120517951</v>
      </c>
      <c r="G3" s="3" t="s">
        <v>452</v>
      </c>
      <c r="H3" s="3" t="s">
        <v>453</v>
      </c>
      <c r="I3" s="3"/>
      <c r="J3" s="3" t="s">
        <v>438</v>
      </c>
      <c r="K3" s="3"/>
      <c r="L3" s="3"/>
      <c r="M3" s="3" t="s">
        <v>439</v>
      </c>
      <c r="N3" s="3">
        <v>3770</v>
      </c>
      <c r="O3" s="3" t="s">
        <v>97</v>
      </c>
      <c r="P3" s="3" t="s">
        <v>454</v>
      </c>
      <c r="Q3" s="3"/>
      <c r="R3" s="3"/>
      <c r="S3" s="3"/>
      <c r="T3" s="3" t="s">
        <v>440</v>
      </c>
      <c r="U3" s="3" t="s">
        <v>441</v>
      </c>
      <c r="V3" s="3" t="s">
        <v>37</v>
      </c>
      <c r="W3" s="3" t="s">
        <v>442</v>
      </c>
      <c r="X3" s="4">
        <v>43828</v>
      </c>
      <c r="Y3" s="3">
        <v>981100004718520</v>
      </c>
      <c r="Z3" s="3" t="s">
        <v>443</v>
      </c>
      <c r="AA3" s="3" t="s">
        <v>444</v>
      </c>
      <c r="AB3" s="3">
        <v>0</v>
      </c>
      <c r="AC3" s="5">
        <v>0</v>
      </c>
    </row>
    <row r="4" spans="1:29" ht="15" thickBot="1" x14ac:dyDescent="0.35">
      <c r="A4" s="3" t="s">
        <v>454</v>
      </c>
      <c r="B4" s="3" t="s">
        <v>131</v>
      </c>
      <c r="C4" s="3">
        <v>5</v>
      </c>
      <c r="D4" s="4">
        <v>44013</v>
      </c>
      <c r="E4" s="3" t="s">
        <v>65</v>
      </c>
      <c r="F4" s="3"/>
      <c r="G4" s="3" t="s">
        <v>455</v>
      </c>
      <c r="H4" s="3"/>
      <c r="I4" s="3"/>
      <c r="J4" s="3"/>
      <c r="K4" s="3" t="s">
        <v>438</v>
      </c>
      <c r="L4" s="3"/>
      <c r="M4" s="3" t="s">
        <v>439</v>
      </c>
      <c r="N4" s="3">
        <v>3770</v>
      </c>
      <c r="O4" s="3" t="s">
        <v>97</v>
      </c>
      <c r="P4" s="3" t="s">
        <v>431</v>
      </c>
      <c r="Q4" s="3"/>
      <c r="R4" s="3"/>
      <c r="S4" s="3"/>
      <c r="T4" s="3" t="s">
        <v>440</v>
      </c>
      <c r="U4" s="3" t="s">
        <v>441</v>
      </c>
      <c r="V4" s="3" t="s">
        <v>37</v>
      </c>
      <c r="W4" s="3" t="s">
        <v>442</v>
      </c>
      <c r="X4" s="4">
        <v>43828</v>
      </c>
      <c r="Y4" s="3">
        <v>981100004718520</v>
      </c>
      <c r="Z4" s="3" t="s">
        <v>443</v>
      </c>
      <c r="AA4" s="3" t="s">
        <v>444</v>
      </c>
      <c r="AB4" s="3">
        <v>0</v>
      </c>
      <c r="AC4" s="5">
        <v>0</v>
      </c>
    </row>
    <row r="5" spans="1:29" ht="15" thickBot="1" x14ac:dyDescent="0.35">
      <c r="A5" s="3" t="s">
        <v>56</v>
      </c>
      <c r="B5" s="3" t="s">
        <v>91</v>
      </c>
      <c r="C5" s="3">
        <v>1</v>
      </c>
      <c r="D5" s="4">
        <v>39083</v>
      </c>
      <c r="E5" s="4">
        <v>27935</v>
      </c>
      <c r="F5" s="3"/>
      <c r="G5" s="3" t="s">
        <v>57</v>
      </c>
      <c r="H5" s="3" t="s">
        <v>58</v>
      </c>
      <c r="I5" s="3"/>
      <c r="J5" s="3" t="s">
        <v>59</v>
      </c>
      <c r="K5" s="3"/>
      <c r="L5" s="3"/>
      <c r="M5" s="3" t="s">
        <v>60</v>
      </c>
      <c r="N5" s="3">
        <v>3730</v>
      </c>
      <c r="O5" s="3" t="s">
        <v>61</v>
      </c>
      <c r="P5" s="3" t="s">
        <v>62</v>
      </c>
      <c r="Q5" s="3"/>
      <c r="R5" s="3"/>
      <c r="S5" s="3"/>
      <c r="T5" s="3" t="s">
        <v>63</v>
      </c>
      <c r="U5" s="3" t="s">
        <v>64</v>
      </c>
      <c r="V5" s="3"/>
      <c r="W5" s="3"/>
      <c r="X5" s="4">
        <v>41476</v>
      </c>
      <c r="Y5" s="3"/>
      <c r="Z5" s="3"/>
      <c r="AA5" s="3"/>
      <c r="AB5" s="3">
        <v>0</v>
      </c>
      <c r="AC5" s="5">
        <v>0</v>
      </c>
    </row>
    <row r="6" spans="1:29" ht="15" thickBot="1" x14ac:dyDescent="0.35">
      <c r="A6" s="3" t="s">
        <v>62</v>
      </c>
      <c r="B6" s="3"/>
      <c r="C6" s="3">
        <v>5</v>
      </c>
      <c r="D6" s="4">
        <v>39083</v>
      </c>
      <c r="E6" s="3" t="s">
        <v>65</v>
      </c>
      <c r="F6" s="3"/>
      <c r="G6" s="3" t="s">
        <v>66</v>
      </c>
      <c r="H6" s="3"/>
      <c r="I6" s="3"/>
      <c r="J6" s="3"/>
      <c r="K6" s="3"/>
      <c r="L6" s="3" t="s">
        <v>57</v>
      </c>
      <c r="M6" s="3" t="s">
        <v>60</v>
      </c>
      <c r="N6" s="3">
        <v>3730</v>
      </c>
      <c r="O6" s="3" t="s">
        <v>61</v>
      </c>
      <c r="P6" s="3" t="s">
        <v>56</v>
      </c>
      <c r="Q6" s="3"/>
      <c r="R6" s="3"/>
      <c r="S6" s="3"/>
      <c r="T6" s="3" t="s">
        <v>63</v>
      </c>
      <c r="U6" s="3"/>
      <c r="V6" s="3"/>
      <c r="W6" s="3"/>
      <c r="X6" s="4">
        <v>41476</v>
      </c>
      <c r="Y6" s="3"/>
      <c r="Z6" s="3"/>
      <c r="AA6" s="3"/>
      <c r="AB6" s="3">
        <v>0</v>
      </c>
      <c r="AC6" s="5">
        <v>0</v>
      </c>
    </row>
    <row r="7" spans="1:29" ht="15" thickBot="1" x14ac:dyDescent="0.35">
      <c r="A7" s="3" t="s">
        <v>493</v>
      </c>
      <c r="B7" s="3" t="s">
        <v>91</v>
      </c>
      <c r="C7" s="3">
        <v>1</v>
      </c>
      <c r="D7" s="4">
        <v>44264</v>
      </c>
      <c r="E7" s="4">
        <v>32425</v>
      </c>
      <c r="F7" s="3"/>
      <c r="G7" s="3" t="s">
        <v>494</v>
      </c>
      <c r="H7" s="3" t="s">
        <v>495</v>
      </c>
      <c r="I7" s="3"/>
      <c r="J7" s="3" t="s">
        <v>496</v>
      </c>
      <c r="K7" s="3"/>
      <c r="L7" s="3"/>
      <c r="M7" s="3" t="s">
        <v>497</v>
      </c>
      <c r="N7" s="3">
        <v>3770</v>
      </c>
      <c r="O7" s="3" t="s">
        <v>97</v>
      </c>
      <c r="P7" s="3" t="s">
        <v>498</v>
      </c>
      <c r="Q7" s="3" t="s">
        <v>499</v>
      </c>
      <c r="R7" s="3"/>
      <c r="S7" s="3"/>
      <c r="T7" s="3"/>
      <c r="U7" s="3"/>
      <c r="V7" s="3"/>
      <c r="W7" s="3"/>
      <c r="X7" s="3" t="s">
        <v>65</v>
      </c>
      <c r="Y7" s="3"/>
      <c r="Z7" s="3"/>
      <c r="AA7" s="3"/>
      <c r="AB7" s="3">
        <v>0</v>
      </c>
      <c r="AC7" s="5">
        <v>0</v>
      </c>
    </row>
    <row r="8" spans="1:29" ht="15" thickBot="1" x14ac:dyDescent="0.35">
      <c r="A8" s="3" t="s">
        <v>214</v>
      </c>
      <c r="B8" s="3"/>
      <c r="C8" s="3">
        <v>1</v>
      </c>
      <c r="D8" s="4">
        <v>43831</v>
      </c>
      <c r="E8" s="4">
        <v>21262</v>
      </c>
      <c r="F8" s="3"/>
      <c r="G8" s="3" t="s">
        <v>382</v>
      </c>
      <c r="H8" s="3" t="s">
        <v>215</v>
      </c>
      <c r="I8" s="3"/>
      <c r="J8" s="3" t="s">
        <v>216</v>
      </c>
      <c r="K8" s="3"/>
      <c r="L8" s="3"/>
      <c r="M8" s="3" t="s">
        <v>217</v>
      </c>
      <c r="N8" s="3">
        <v>4520</v>
      </c>
      <c r="O8" s="3" t="s">
        <v>218</v>
      </c>
      <c r="P8" s="3" t="s">
        <v>219</v>
      </c>
      <c r="Q8" s="3"/>
      <c r="R8" s="3"/>
      <c r="S8" s="3"/>
      <c r="T8" s="3" t="s">
        <v>220</v>
      </c>
      <c r="U8" s="3" t="s">
        <v>221</v>
      </c>
      <c r="V8" s="3"/>
      <c r="W8" s="3"/>
      <c r="X8" s="3" t="s">
        <v>65</v>
      </c>
      <c r="Y8" s="3"/>
      <c r="Z8" s="3"/>
      <c r="AA8" s="3"/>
      <c r="AB8" s="3">
        <v>0</v>
      </c>
      <c r="AC8" s="5">
        <v>0</v>
      </c>
    </row>
    <row r="9" spans="1:29" ht="15" thickBot="1" x14ac:dyDescent="0.35">
      <c r="A9" s="3" t="s">
        <v>219</v>
      </c>
      <c r="B9" s="3"/>
      <c r="C9" s="3">
        <v>5</v>
      </c>
      <c r="D9" s="4">
        <v>43831</v>
      </c>
      <c r="E9" s="3" t="s">
        <v>65</v>
      </c>
      <c r="F9" s="3"/>
      <c r="G9" s="3" t="s">
        <v>383</v>
      </c>
      <c r="H9" s="3"/>
      <c r="I9" s="3"/>
      <c r="J9" s="3"/>
      <c r="K9" s="3"/>
      <c r="L9" s="3" t="s">
        <v>382</v>
      </c>
      <c r="M9" s="3" t="s">
        <v>217</v>
      </c>
      <c r="N9" s="3">
        <v>4520</v>
      </c>
      <c r="O9" s="3" t="s">
        <v>218</v>
      </c>
      <c r="P9" s="3" t="s">
        <v>214</v>
      </c>
      <c r="Q9" s="3"/>
      <c r="R9" s="3"/>
      <c r="S9" s="3"/>
      <c r="T9" s="3" t="s">
        <v>220</v>
      </c>
      <c r="U9" s="3" t="s">
        <v>221</v>
      </c>
      <c r="V9" s="3"/>
      <c r="W9" s="3"/>
      <c r="X9" s="3" t="s">
        <v>65</v>
      </c>
      <c r="Y9" s="3"/>
      <c r="Z9" s="3"/>
      <c r="AA9" s="3"/>
      <c r="AB9" s="3">
        <v>0</v>
      </c>
      <c r="AC9" s="5">
        <v>0</v>
      </c>
    </row>
    <row r="10" spans="1:29" ht="15" thickBot="1" x14ac:dyDescent="0.35">
      <c r="A10" s="3" t="s">
        <v>500</v>
      </c>
      <c r="B10" s="3" t="s">
        <v>131</v>
      </c>
      <c r="C10" s="3">
        <v>1</v>
      </c>
      <c r="D10" s="4">
        <v>44473</v>
      </c>
      <c r="E10" s="4">
        <v>33997</v>
      </c>
      <c r="F10" s="3"/>
      <c r="G10" s="3"/>
      <c r="H10" s="3">
        <v>32471794459</v>
      </c>
      <c r="I10" s="3"/>
      <c r="J10" s="3" t="s">
        <v>501</v>
      </c>
      <c r="K10" s="3"/>
      <c r="L10" s="3"/>
      <c r="M10" s="3" t="s">
        <v>502</v>
      </c>
      <c r="N10" s="3">
        <v>3700</v>
      </c>
      <c r="O10" s="3" t="s">
        <v>49</v>
      </c>
      <c r="P10" s="3" t="s">
        <v>503</v>
      </c>
      <c r="Q10" s="3"/>
      <c r="R10" s="3"/>
      <c r="S10" s="3"/>
      <c r="T10" s="3" t="s">
        <v>504</v>
      </c>
      <c r="U10" s="3"/>
      <c r="V10" s="3" t="s">
        <v>352</v>
      </c>
      <c r="W10" s="3"/>
      <c r="X10" s="3" t="s">
        <v>65</v>
      </c>
      <c r="Y10" s="3"/>
      <c r="Z10" s="3"/>
      <c r="AA10" s="3"/>
      <c r="AB10" s="3">
        <v>0</v>
      </c>
      <c r="AC10" s="5">
        <v>0</v>
      </c>
    </row>
    <row r="11" spans="1:29" ht="15" thickBot="1" x14ac:dyDescent="0.35">
      <c r="A11" s="3" t="s">
        <v>187</v>
      </c>
      <c r="B11" s="3"/>
      <c r="C11" s="3">
        <v>1</v>
      </c>
      <c r="D11" s="4">
        <v>43717</v>
      </c>
      <c r="E11" s="4">
        <v>34604</v>
      </c>
      <c r="F11" s="3"/>
      <c r="G11" s="3" t="s">
        <v>188</v>
      </c>
      <c r="H11" s="3" t="s">
        <v>189</v>
      </c>
      <c r="I11" s="3"/>
      <c r="J11" s="3" t="s">
        <v>190</v>
      </c>
      <c r="K11" s="3"/>
      <c r="L11" s="3"/>
      <c r="M11" s="3" t="s">
        <v>505</v>
      </c>
      <c r="N11" s="3">
        <v>3700</v>
      </c>
      <c r="O11" s="3" t="s">
        <v>49</v>
      </c>
      <c r="P11" s="3" t="s">
        <v>193</v>
      </c>
      <c r="Q11" s="3"/>
      <c r="R11" s="3"/>
      <c r="S11" s="3"/>
      <c r="T11" s="3" t="s">
        <v>194</v>
      </c>
      <c r="U11" s="3" t="s">
        <v>195</v>
      </c>
      <c r="V11" s="3" t="s">
        <v>352</v>
      </c>
      <c r="W11" s="3" t="s">
        <v>506</v>
      </c>
      <c r="X11" s="4">
        <v>42766</v>
      </c>
      <c r="Y11" s="3">
        <v>967000009948478</v>
      </c>
      <c r="Z11" s="3"/>
      <c r="AA11" s="3"/>
      <c r="AB11" s="3">
        <v>72971</v>
      </c>
      <c r="AC11" s="5">
        <v>101339</v>
      </c>
    </row>
    <row r="12" spans="1:29" ht="15" thickBot="1" x14ac:dyDescent="0.35">
      <c r="A12" s="3" t="s">
        <v>193</v>
      </c>
      <c r="B12" s="3"/>
      <c r="C12" s="3">
        <v>5</v>
      </c>
      <c r="D12" s="4">
        <v>43717</v>
      </c>
      <c r="E12" s="4">
        <v>34611</v>
      </c>
      <c r="F12" s="3"/>
      <c r="G12" s="3" t="s">
        <v>196</v>
      </c>
      <c r="H12" s="3"/>
      <c r="I12" s="3"/>
      <c r="J12" s="3"/>
      <c r="K12" s="3"/>
      <c r="L12" s="3" t="s">
        <v>188</v>
      </c>
      <c r="M12" s="3" t="s">
        <v>505</v>
      </c>
      <c r="N12" s="3">
        <v>3700</v>
      </c>
      <c r="O12" s="3" t="s">
        <v>49</v>
      </c>
      <c r="P12" s="3" t="s">
        <v>187</v>
      </c>
      <c r="Q12" s="3"/>
      <c r="R12" s="3"/>
      <c r="S12" s="3"/>
      <c r="T12" s="3" t="s">
        <v>194</v>
      </c>
      <c r="U12" s="3" t="s">
        <v>195</v>
      </c>
      <c r="V12" s="3"/>
      <c r="W12" s="3"/>
      <c r="X12" s="3" t="s">
        <v>65</v>
      </c>
      <c r="Y12" s="3"/>
      <c r="Z12" s="3"/>
      <c r="AA12" s="3"/>
      <c r="AB12" s="3">
        <v>0</v>
      </c>
      <c r="AC12" s="5">
        <v>0</v>
      </c>
    </row>
    <row r="13" spans="1:29" ht="15" thickBot="1" x14ac:dyDescent="0.35">
      <c r="A13" s="3" t="s">
        <v>90</v>
      </c>
      <c r="B13" s="3" t="s">
        <v>91</v>
      </c>
      <c r="C13" s="3">
        <v>1</v>
      </c>
      <c r="D13" s="4">
        <v>40544</v>
      </c>
      <c r="E13" s="4">
        <v>20347</v>
      </c>
      <c r="F13" s="3">
        <v>55091532159</v>
      </c>
      <c r="G13" s="3" t="s">
        <v>92</v>
      </c>
      <c r="H13" s="3" t="s">
        <v>93</v>
      </c>
      <c r="I13" s="3" t="s">
        <v>94</v>
      </c>
      <c r="J13" s="3" t="s">
        <v>95</v>
      </c>
      <c r="K13" s="3"/>
      <c r="L13" s="3"/>
      <c r="M13" s="3" t="s">
        <v>96</v>
      </c>
      <c r="N13" s="3">
        <v>3770</v>
      </c>
      <c r="O13" s="3" t="s">
        <v>97</v>
      </c>
      <c r="P13" s="3" t="s">
        <v>98</v>
      </c>
      <c r="Q13" s="3"/>
      <c r="R13" s="3"/>
      <c r="S13" s="3"/>
      <c r="T13" s="3" t="s">
        <v>99</v>
      </c>
      <c r="U13" s="3" t="s">
        <v>428</v>
      </c>
      <c r="V13" s="3" t="s">
        <v>37</v>
      </c>
      <c r="W13" s="3" t="s">
        <v>100</v>
      </c>
      <c r="X13" s="4">
        <v>42238</v>
      </c>
      <c r="Y13" s="3">
        <v>981100004090729</v>
      </c>
      <c r="Z13" s="3" t="s">
        <v>101</v>
      </c>
      <c r="AA13" s="3" t="s">
        <v>102</v>
      </c>
      <c r="AB13" s="3">
        <v>6604</v>
      </c>
      <c r="AC13" s="5">
        <v>198301</v>
      </c>
    </row>
    <row r="14" spans="1:29" ht="15" thickBot="1" x14ac:dyDescent="0.35">
      <c r="A14" s="3" t="s">
        <v>98</v>
      </c>
      <c r="B14" s="3" t="s">
        <v>131</v>
      </c>
      <c r="C14" s="3">
        <v>5</v>
      </c>
      <c r="D14" s="4">
        <v>40544</v>
      </c>
      <c r="E14" s="4">
        <v>19995</v>
      </c>
      <c r="F14" s="3"/>
      <c r="G14" s="3" t="s">
        <v>103</v>
      </c>
      <c r="H14" s="3" t="s">
        <v>104</v>
      </c>
      <c r="I14" s="3"/>
      <c r="J14" s="3"/>
      <c r="K14" s="3" t="s">
        <v>105</v>
      </c>
      <c r="L14" s="3" t="s">
        <v>92</v>
      </c>
      <c r="M14" s="3" t="s">
        <v>96</v>
      </c>
      <c r="N14" s="3">
        <v>3770</v>
      </c>
      <c r="O14" s="3" t="s">
        <v>97</v>
      </c>
      <c r="P14" s="3" t="s">
        <v>90</v>
      </c>
      <c r="Q14" s="3"/>
      <c r="R14" s="3"/>
      <c r="S14" s="3"/>
      <c r="T14" s="3" t="s">
        <v>99</v>
      </c>
      <c r="U14" s="3" t="s">
        <v>428</v>
      </c>
      <c r="V14" s="3"/>
      <c r="W14" s="3"/>
      <c r="X14" s="4">
        <v>42238</v>
      </c>
      <c r="Y14" s="3"/>
      <c r="Z14" s="3"/>
      <c r="AA14" s="3"/>
      <c r="AB14" s="3">
        <v>0</v>
      </c>
      <c r="AC14" s="5">
        <v>0</v>
      </c>
    </row>
    <row r="15" spans="1:29" ht="15" thickBot="1" x14ac:dyDescent="0.35">
      <c r="A15" s="3" t="s">
        <v>43</v>
      </c>
      <c r="B15" s="3" t="s">
        <v>91</v>
      </c>
      <c r="C15" s="3">
        <v>1</v>
      </c>
      <c r="D15" s="4">
        <v>38353</v>
      </c>
      <c r="E15" s="4">
        <v>24459</v>
      </c>
      <c r="F15" s="3"/>
      <c r="G15" s="3" t="s">
        <v>44</v>
      </c>
      <c r="H15" s="3" t="s">
        <v>45</v>
      </c>
      <c r="I15" s="3" t="s">
        <v>46</v>
      </c>
      <c r="J15" s="3" t="s">
        <v>47</v>
      </c>
      <c r="K15" s="3"/>
      <c r="L15" s="3"/>
      <c r="M15" s="3" t="s">
        <v>48</v>
      </c>
      <c r="N15" s="3">
        <v>3700</v>
      </c>
      <c r="O15" s="3" t="s">
        <v>49</v>
      </c>
      <c r="P15" s="3" t="s">
        <v>50</v>
      </c>
      <c r="Q15" s="3"/>
      <c r="R15" s="3"/>
      <c r="S15" s="3"/>
      <c r="T15" s="3" t="s">
        <v>51</v>
      </c>
      <c r="U15" s="3" t="s">
        <v>52</v>
      </c>
      <c r="V15" s="3" t="s">
        <v>113</v>
      </c>
      <c r="W15" s="3" t="s">
        <v>365</v>
      </c>
      <c r="X15" s="4">
        <v>43559</v>
      </c>
      <c r="Y15" s="3">
        <v>981100004616928</v>
      </c>
      <c r="Z15" s="3" t="s">
        <v>53</v>
      </c>
      <c r="AA15" s="3" t="s">
        <v>54</v>
      </c>
      <c r="AB15" s="3">
        <v>0</v>
      </c>
      <c r="AC15" s="5">
        <v>0</v>
      </c>
    </row>
    <row r="16" spans="1:29" ht="15" thickBot="1" x14ac:dyDescent="0.35">
      <c r="A16" s="3" t="s">
        <v>50</v>
      </c>
      <c r="B16" s="3"/>
      <c r="C16" s="3">
        <v>5</v>
      </c>
      <c r="D16" s="4">
        <v>38718</v>
      </c>
      <c r="E16" s="4">
        <v>24050</v>
      </c>
      <c r="F16" s="3"/>
      <c r="G16" s="3" t="s">
        <v>55</v>
      </c>
      <c r="H16" s="3"/>
      <c r="I16" s="3"/>
      <c r="J16" s="3"/>
      <c r="K16" s="3"/>
      <c r="L16" s="3" t="s">
        <v>44</v>
      </c>
      <c r="M16" s="3" t="s">
        <v>48</v>
      </c>
      <c r="N16" s="3">
        <v>3700</v>
      </c>
      <c r="O16" s="3" t="s">
        <v>49</v>
      </c>
      <c r="P16" s="3" t="s">
        <v>43</v>
      </c>
      <c r="Q16" s="3"/>
      <c r="R16" s="3"/>
      <c r="S16" s="3"/>
      <c r="T16" s="3" t="s">
        <v>51</v>
      </c>
      <c r="U16" s="3" t="s">
        <v>52</v>
      </c>
      <c r="V16" s="3"/>
      <c r="W16" s="3"/>
      <c r="X16" s="4">
        <v>43559</v>
      </c>
      <c r="Y16" s="3"/>
      <c r="Z16" s="3" t="s">
        <v>53</v>
      </c>
      <c r="AA16" s="3" t="s">
        <v>54</v>
      </c>
      <c r="AB16" s="3">
        <v>0</v>
      </c>
      <c r="AC16" s="5">
        <v>0</v>
      </c>
    </row>
    <row r="17" spans="1:29" ht="15" thickBot="1" x14ac:dyDescent="0.35">
      <c r="A17" s="3" t="s">
        <v>222</v>
      </c>
      <c r="B17" s="3" t="s">
        <v>91</v>
      </c>
      <c r="C17" s="3">
        <v>1</v>
      </c>
      <c r="D17" s="4">
        <v>33604</v>
      </c>
      <c r="E17" s="4">
        <v>20364</v>
      </c>
      <c r="F17" s="3">
        <v>55100200395</v>
      </c>
      <c r="G17" s="3" t="s">
        <v>384</v>
      </c>
      <c r="H17" s="3" t="s">
        <v>223</v>
      </c>
      <c r="I17" s="3" t="s">
        <v>224</v>
      </c>
      <c r="J17" s="3" t="s">
        <v>225</v>
      </c>
      <c r="K17" s="3"/>
      <c r="L17" s="3"/>
      <c r="M17" s="3" t="s">
        <v>226</v>
      </c>
      <c r="N17" s="3">
        <v>3700</v>
      </c>
      <c r="O17" s="3" t="s">
        <v>49</v>
      </c>
      <c r="P17" s="3" t="s">
        <v>227</v>
      </c>
      <c r="Q17" s="3"/>
      <c r="R17" s="3"/>
      <c r="S17" s="3"/>
      <c r="T17" s="3" t="s">
        <v>228</v>
      </c>
      <c r="U17" s="3" t="s">
        <v>386</v>
      </c>
      <c r="V17" s="3" t="s">
        <v>113</v>
      </c>
      <c r="W17" s="3" t="s">
        <v>387</v>
      </c>
      <c r="X17" s="4">
        <v>41616</v>
      </c>
      <c r="Y17" s="3">
        <v>981100004029477</v>
      </c>
      <c r="Z17" s="3"/>
      <c r="AA17" s="3"/>
      <c r="AB17" s="3">
        <v>6876</v>
      </c>
      <c r="AC17" s="5">
        <v>100473</v>
      </c>
    </row>
    <row r="18" spans="1:29" ht="15" thickBot="1" x14ac:dyDescent="0.35">
      <c r="A18" s="3" t="s">
        <v>507</v>
      </c>
      <c r="B18" s="3" t="s">
        <v>91</v>
      </c>
      <c r="C18" s="3">
        <v>1</v>
      </c>
      <c r="D18" s="4">
        <v>33604</v>
      </c>
      <c r="E18" s="4">
        <v>20364</v>
      </c>
      <c r="F18" s="3">
        <v>55100200395</v>
      </c>
      <c r="G18" s="3" t="s">
        <v>384</v>
      </c>
      <c r="H18" s="3" t="s">
        <v>223</v>
      </c>
      <c r="I18" s="3" t="s">
        <v>224</v>
      </c>
      <c r="J18" s="3" t="s">
        <v>225</v>
      </c>
      <c r="K18" s="3"/>
      <c r="L18" s="3"/>
      <c r="M18" s="3" t="s">
        <v>226</v>
      </c>
      <c r="N18" s="3">
        <v>3700</v>
      </c>
      <c r="O18" s="3" t="s">
        <v>49</v>
      </c>
      <c r="P18" s="3" t="s">
        <v>227</v>
      </c>
      <c r="Q18" s="3"/>
      <c r="R18" s="3"/>
      <c r="S18" s="3"/>
      <c r="T18" s="3" t="s">
        <v>508</v>
      </c>
      <c r="U18" s="3" t="s">
        <v>509</v>
      </c>
      <c r="V18" s="3" t="s">
        <v>113</v>
      </c>
      <c r="W18" s="3" t="s">
        <v>510</v>
      </c>
      <c r="X18" s="4">
        <v>44380</v>
      </c>
      <c r="Y18" s="3">
        <v>981189900136418</v>
      </c>
      <c r="Z18" s="3" t="s">
        <v>511</v>
      </c>
      <c r="AA18" s="3" t="s">
        <v>512</v>
      </c>
      <c r="AB18" s="3">
        <v>0</v>
      </c>
      <c r="AC18" s="5">
        <v>0</v>
      </c>
    </row>
    <row r="19" spans="1:29" ht="15" thickBot="1" x14ac:dyDescent="0.35">
      <c r="A19" s="3" t="s">
        <v>227</v>
      </c>
      <c r="B19" s="3" t="s">
        <v>131</v>
      </c>
      <c r="C19" s="3">
        <v>5</v>
      </c>
      <c r="D19" s="4">
        <v>34700</v>
      </c>
      <c r="E19" s="3" t="s">
        <v>65</v>
      </c>
      <c r="F19" s="3"/>
      <c r="G19" s="3" t="s">
        <v>385</v>
      </c>
      <c r="H19" s="3"/>
      <c r="I19" s="3" t="s">
        <v>224</v>
      </c>
      <c r="J19" s="3"/>
      <c r="K19" s="3"/>
      <c r="L19" s="3" t="s">
        <v>384</v>
      </c>
      <c r="M19" s="3" t="s">
        <v>226</v>
      </c>
      <c r="N19" s="3">
        <v>3700</v>
      </c>
      <c r="O19" s="3" t="s">
        <v>49</v>
      </c>
      <c r="P19" s="3" t="s">
        <v>222</v>
      </c>
      <c r="Q19" s="3"/>
      <c r="R19" s="3"/>
      <c r="S19" s="3"/>
      <c r="T19" s="3" t="s">
        <v>228</v>
      </c>
      <c r="U19" s="3"/>
      <c r="V19" s="3"/>
      <c r="W19" s="3"/>
      <c r="X19" s="3" t="s">
        <v>65</v>
      </c>
      <c r="Y19" s="3"/>
      <c r="Z19" s="3"/>
      <c r="AA19" s="3"/>
      <c r="AB19" s="3">
        <v>0</v>
      </c>
      <c r="AC19" s="5">
        <v>0</v>
      </c>
    </row>
    <row r="20" spans="1:29" ht="15" thickBot="1" x14ac:dyDescent="0.35">
      <c r="A20" s="3" t="s">
        <v>120</v>
      </c>
      <c r="B20" s="3" t="s">
        <v>91</v>
      </c>
      <c r="C20" s="3">
        <v>1</v>
      </c>
      <c r="D20" s="4">
        <v>42578</v>
      </c>
      <c r="E20" s="4">
        <v>24460</v>
      </c>
      <c r="F20" s="3">
        <v>66121922989</v>
      </c>
      <c r="G20" s="3" t="s">
        <v>121</v>
      </c>
      <c r="H20" s="3" t="s">
        <v>122</v>
      </c>
      <c r="I20" s="3" t="s">
        <v>123</v>
      </c>
      <c r="J20" s="3" t="s">
        <v>124</v>
      </c>
      <c r="K20" s="3"/>
      <c r="L20" s="3"/>
      <c r="M20" s="3" t="s">
        <v>125</v>
      </c>
      <c r="N20" s="3">
        <v>3770</v>
      </c>
      <c r="O20" s="3" t="s">
        <v>97</v>
      </c>
      <c r="P20" s="3" t="s">
        <v>126</v>
      </c>
      <c r="Q20" s="3"/>
      <c r="R20" s="3"/>
      <c r="S20" s="3"/>
      <c r="T20" s="3" t="s">
        <v>127</v>
      </c>
      <c r="U20" s="3" t="s">
        <v>428</v>
      </c>
      <c r="V20" s="3" t="s">
        <v>37</v>
      </c>
      <c r="W20" s="3" t="s">
        <v>128</v>
      </c>
      <c r="X20" s="4">
        <v>42453</v>
      </c>
      <c r="Y20" s="3">
        <v>981100004284959</v>
      </c>
      <c r="Z20" s="3" t="s">
        <v>129</v>
      </c>
      <c r="AA20" s="3" t="s">
        <v>130</v>
      </c>
      <c r="AB20" s="3">
        <v>6879</v>
      </c>
      <c r="AC20" s="5">
        <v>101605</v>
      </c>
    </row>
    <row r="21" spans="1:29" ht="15" thickBot="1" x14ac:dyDescent="0.35">
      <c r="A21" s="3" t="s">
        <v>126</v>
      </c>
      <c r="B21" s="3" t="s">
        <v>131</v>
      </c>
      <c r="C21" s="3">
        <v>5</v>
      </c>
      <c r="D21" s="4">
        <v>43114</v>
      </c>
      <c r="E21" s="4">
        <v>23821</v>
      </c>
      <c r="F21" s="3">
        <v>65032022823</v>
      </c>
      <c r="G21" s="3" t="s">
        <v>132</v>
      </c>
      <c r="H21" s="3" t="s">
        <v>133</v>
      </c>
      <c r="I21" s="3" t="s">
        <v>123</v>
      </c>
      <c r="J21" s="3" t="s">
        <v>134</v>
      </c>
      <c r="K21" s="3"/>
      <c r="L21" s="3" t="s">
        <v>121</v>
      </c>
      <c r="M21" s="3" t="s">
        <v>125</v>
      </c>
      <c r="N21" s="3">
        <v>3770</v>
      </c>
      <c r="O21" s="3" t="s">
        <v>97</v>
      </c>
      <c r="P21" s="3" t="s">
        <v>120</v>
      </c>
      <c r="Q21" s="3"/>
      <c r="R21" s="3"/>
      <c r="S21" s="3"/>
      <c r="T21" s="3" t="s">
        <v>127</v>
      </c>
      <c r="U21" s="3" t="s">
        <v>428</v>
      </c>
      <c r="V21" s="3" t="s">
        <v>37</v>
      </c>
      <c r="W21" s="3" t="s">
        <v>128</v>
      </c>
      <c r="X21" s="4">
        <v>42453</v>
      </c>
      <c r="Y21" s="3">
        <v>981100004284959</v>
      </c>
      <c r="Z21" s="3" t="s">
        <v>129</v>
      </c>
      <c r="AA21" s="3" t="s">
        <v>130</v>
      </c>
      <c r="AB21" s="3">
        <v>6879</v>
      </c>
      <c r="AC21" s="5">
        <v>101605</v>
      </c>
    </row>
    <row r="22" spans="1:29" ht="15" thickBot="1" x14ac:dyDescent="0.35">
      <c r="A22" s="3" t="s">
        <v>143</v>
      </c>
      <c r="B22" s="3"/>
      <c r="C22" s="3">
        <v>1</v>
      </c>
      <c r="D22" s="4">
        <v>43446</v>
      </c>
      <c r="E22" s="4">
        <v>19430</v>
      </c>
      <c r="F22" s="3"/>
      <c r="G22" s="3" t="s">
        <v>144</v>
      </c>
      <c r="H22" s="3" t="s">
        <v>145</v>
      </c>
      <c r="I22" s="3"/>
      <c r="J22" s="3" t="s">
        <v>146</v>
      </c>
      <c r="K22" s="3"/>
      <c r="L22" s="3"/>
      <c r="M22" s="3" t="s">
        <v>147</v>
      </c>
      <c r="N22" s="3">
        <v>3700</v>
      </c>
      <c r="O22" s="3" t="s">
        <v>49</v>
      </c>
      <c r="P22" s="3" t="s">
        <v>148</v>
      </c>
      <c r="Q22" s="3"/>
      <c r="R22" s="3"/>
      <c r="S22" s="3"/>
      <c r="T22" s="3" t="s">
        <v>451</v>
      </c>
      <c r="U22" s="3"/>
      <c r="V22" s="3"/>
      <c r="W22" s="3"/>
      <c r="X22" s="3" t="s">
        <v>65</v>
      </c>
      <c r="Y22" s="3"/>
      <c r="Z22" s="3"/>
      <c r="AA22" s="3"/>
      <c r="AB22" s="3">
        <v>0</v>
      </c>
      <c r="AC22" s="5">
        <v>0</v>
      </c>
    </row>
    <row r="23" spans="1:29" ht="15" thickBot="1" x14ac:dyDescent="0.35">
      <c r="A23" s="3" t="s">
        <v>148</v>
      </c>
      <c r="B23" s="3"/>
      <c r="C23" s="3">
        <v>5</v>
      </c>
      <c r="D23" s="4">
        <v>43446</v>
      </c>
      <c r="E23" s="4">
        <v>21126</v>
      </c>
      <c r="F23" s="3"/>
      <c r="G23" s="3" t="s">
        <v>149</v>
      </c>
      <c r="H23" s="3"/>
      <c r="I23" s="3"/>
      <c r="J23" s="3"/>
      <c r="K23" s="3" t="s">
        <v>150</v>
      </c>
      <c r="L23" s="3" t="s">
        <v>144</v>
      </c>
      <c r="M23" s="3" t="s">
        <v>147</v>
      </c>
      <c r="N23" s="3">
        <v>3700</v>
      </c>
      <c r="O23" s="3" t="s">
        <v>49</v>
      </c>
      <c r="P23" s="3" t="s">
        <v>143</v>
      </c>
      <c r="Q23" s="3"/>
      <c r="R23" s="3"/>
      <c r="S23" s="3"/>
      <c r="T23" s="3" t="s">
        <v>451</v>
      </c>
      <c r="U23" s="3"/>
      <c r="V23" s="3"/>
      <c r="W23" s="3"/>
      <c r="X23" s="3" t="s">
        <v>65</v>
      </c>
      <c r="Y23" s="3"/>
      <c r="Z23" s="3"/>
      <c r="AA23" s="3"/>
      <c r="AB23" s="3">
        <v>0</v>
      </c>
      <c r="AC23" s="5">
        <v>0</v>
      </c>
    </row>
    <row r="24" spans="1:29" ht="15" thickBot="1" x14ac:dyDescent="0.35">
      <c r="A24" s="3" t="s">
        <v>229</v>
      </c>
      <c r="B24" s="3" t="s">
        <v>91</v>
      </c>
      <c r="C24" s="3">
        <v>1</v>
      </c>
      <c r="D24" s="4">
        <v>43757</v>
      </c>
      <c r="E24" s="4">
        <v>29565</v>
      </c>
      <c r="F24" s="3">
        <v>80121012974</v>
      </c>
      <c r="G24" s="3" t="s">
        <v>379</v>
      </c>
      <c r="H24" s="3" t="s">
        <v>230</v>
      </c>
      <c r="I24" s="3"/>
      <c r="J24" s="3" t="s">
        <v>231</v>
      </c>
      <c r="K24" s="3"/>
      <c r="L24" s="3"/>
      <c r="M24" s="3" t="s">
        <v>232</v>
      </c>
      <c r="N24" s="3">
        <v>3700</v>
      </c>
      <c r="O24" s="3" t="s">
        <v>233</v>
      </c>
      <c r="P24" s="3" t="s">
        <v>234</v>
      </c>
      <c r="Q24" s="3" t="s">
        <v>235</v>
      </c>
      <c r="R24" s="3"/>
      <c r="S24" s="3"/>
      <c r="T24" s="3" t="s">
        <v>236</v>
      </c>
      <c r="U24" s="3" t="s">
        <v>237</v>
      </c>
      <c r="V24" s="3" t="s">
        <v>113</v>
      </c>
      <c r="W24" s="3" t="s">
        <v>238</v>
      </c>
      <c r="X24" s="4">
        <v>43692</v>
      </c>
      <c r="Y24" s="3">
        <v>981100004676096</v>
      </c>
      <c r="Z24" s="3" t="s">
        <v>461</v>
      </c>
      <c r="AA24" s="3" t="s">
        <v>462</v>
      </c>
      <c r="AB24" s="3">
        <v>72501</v>
      </c>
      <c r="AC24" s="5">
        <v>105369</v>
      </c>
    </row>
    <row r="25" spans="1:29" ht="15" thickBot="1" x14ac:dyDescent="0.35">
      <c r="A25" s="3" t="s">
        <v>234</v>
      </c>
      <c r="B25" s="3"/>
      <c r="C25" s="3">
        <v>5</v>
      </c>
      <c r="D25" s="4">
        <v>43831</v>
      </c>
      <c r="E25" s="4">
        <v>30010</v>
      </c>
      <c r="F25" s="3"/>
      <c r="G25" s="3" t="s">
        <v>381</v>
      </c>
      <c r="H25" s="3" t="s">
        <v>239</v>
      </c>
      <c r="I25" s="3"/>
      <c r="J25" s="3"/>
      <c r="K25" s="3" t="s">
        <v>240</v>
      </c>
      <c r="L25" s="3" t="s">
        <v>379</v>
      </c>
      <c r="M25" s="3" t="s">
        <v>232</v>
      </c>
      <c r="N25" s="3">
        <v>3700</v>
      </c>
      <c r="O25" s="3" t="s">
        <v>233</v>
      </c>
      <c r="P25" s="3" t="s">
        <v>229</v>
      </c>
      <c r="Q25" s="3" t="s">
        <v>235</v>
      </c>
      <c r="R25" s="3"/>
      <c r="S25" s="3"/>
      <c r="T25" s="3" t="s">
        <v>236</v>
      </c>
      <c r="U25" s="3" t="s">
        <v>237</v>
      </c>
      <c r="V25" s="3" t="s">
        <v>113</v>
      </c>
      <c r="W25" s="3" t="s">
        <v>238</v>
      </c>
      <c r="X25" s="4">
        <v>43692</v>
      </c>
      <c r="Y25" s="3">
        <v>981100004676096</v>
      </c>
      <c r="Z25" s="3" t="s">
        <v>461</v>
      </c>
      <c r="AA25" s="3" t="s">
        <v>462</v>
      </c>
      <c r="AB25" s="3">
        <v>0</v>
      </c>
      <c r="AC25" s="5">
        <v>0</v>
      </c>
    </row>
    <row r="26" spans="1:29" ht="15" thickBot="1" x14ac:dyDescent="0.35">
      <c r="A26" s="3" t="s">
        <v>235</v>
      </c>
      <c r="B26" s="3" t="s">
        <v>131</v>
      </c>
      <c r="C26" s="3">
        <v>4</v>
      </c>
      <c r="D26" s="4">
        <v>43831</v>
      </c>
      <c r="E26" s="4">
        <v>41622</v>
      </c>
      <c r="F26" s="3"/>
      <c r="G26" s="3" t="s">
        <v>380</v>
      </c>
      <c r="H26" s="3"/>
      <c r="I26" s="3"/>
      <c r="J26" s="3"/>
      <c r="K26" s="3"/>
      <c r="L26" s="3" t="s">
        <v>379</v>
      </c>
      <c r="M26" s="3" t="s">
        <v>232</v>
      </c>
      <c r="N26" s="3">
        <v>3700</v>
      </c>
      <c r="O26" s="3" t="s">
        <v>233</v>
      </c>
      <c r="P26" s="3" t="s">
        <v>241</v>
      </c>
      <c r="Q26" s="3"/>
      <c r="R26" s="3"/>
      <c r="S26" s="3"/>
      <c r="T26" s="3" t="s">
        <v>236</v>
      </c>
      <c r="U26" s="3" t="s">
        <v>237</v>
      </c>
      <c r="V26" s="3" t="s">
        <v>113</v>
      </c>
      <c r="W26" s="3" t="s">
        <v>238</v>
      </c>
      <c r="X26" s="4">
        <v>43692</v>
      </c>
      <c r="Y26" s="3">
        <v>981100004676096</v>
      </c>
      <c r="Z26" s="3" t="s">
        <v>461</v>
      </c>
      <c r="AA26" s="3" t="s">
        <v>462</v>
      </c>
      <c r="AB26" s="3">
        <v>0</v>
      </c>
      <c r="AC26" s="5">
        <v>0</v>
      </c>
    </row>
    <row r="27" spans="1:29" ht="15" thickBot="1" x14ac:dyDescent="0.35">
      <c r="A27" s="3" t="s">
        <v>29</v>
      </c>
      <c r="B27" s="3" t="s">
        <v>91</v>
      </c>
      <c r="C27" s="3">
        <v>1</v>
      </c>
      <c r="D27" s="4">
        <v>37622</v>
      </c>
      <c r="E27" s="4">
        <v>22012</v>
      </c>
      <c r="F27" s="3"/>
      <c r="G27" s="3" t="s">
        <v>30</v>
      </c>
      <c r="H27" s="3" t="s">
        <v>31</v>
      </c>
      <c r="I27" s="3"/>
      <c r="J27" s="3" t="s">
        <v>32</v>
      </c>
      <c r="K27" s="3"/>
      <c r="L27" s="3"/>
      <c r="M27" s="3" t="s">
        <v>432</v>
      </c>
      <c r="N27" s="3">
        <v>3620</v>
      </c>
      <c r="O27" s="3" t="s">
        <v>33</v>
      </c>
      <c r="P27" s="3" t="s">
        <v>34</v>
      </c>
      <c r="Q27" s="3"/>
      <c r="R27" s="3"/>
      <c r="S27" s="3"/>
      <c r="T27" s="3" t="s">
        <v>35</v>
      </c>
      <c r="U27" s="3" t="s">
        <v>36</v>
      </c>
      <c r="V27" s="3" t="s">
        <v>37</v>
      </c>
      <c r="W27" s="3" t="s">
        <v>38</v>
      </c>
      <c r="X27" s="4">
        <v>41657</v>
      </c>
      <c r="Y27" s="3">
        <v>967000009538837</v>
      </c>
      <c r="Z27" s="3" t="s">
        <v>39</v>
      </c>
      <c r="AA27" s="3" t="s">
        <v>40</v>
      </c>
      <c r="AB27" s="3">
        <v>6379</v>
      </c>
      <c r="AC27" s="5">
        <v>0</v>
      </c>
    </row>
    <row r="28" spans="1:29" ht="15" thickBot="1" x14ac:dyDescent="0.35">
      <c r="A28" s="3" t="s">
        <v>34</v>
      </c>
      <c r="B28" s="3" t="s">
        <v>131</v>
      </c>
      <c r="C28" s="3">
        <v>5</v>
      </c>
      <c r="D28" s="4">
        <v>37987</v>
      </c>
      <c r="E28" s="4">
        <v>25592</v>
      </c>
      <c r="F28" s="3"/>
      <c r="G28" s="3" t="s">
        <v>41</v>
      </c>
      <c r="H28" s="3" t="s">
        <v>42</v>
      </c>
      <c r="I28" s="3"/>
      <c r="J28" s="3" t="s">
        <v>32</v>
      </c>
      <c r="K28" s="3"/>
      <c r="L28" s="3" t="s">
        <v>30</v>
      </c>
      <c r="M28" s="3" t="s">
        <v>432</v>
      </c>
      <c r="N28" s="3">
        <v>3620</v>
      </c>
      <c r="O28" s="3" t="s">
        <v>33</v>
      </c>
      <c r="P28" s="3" t="s">
        <v>29</v>
      </c>
      <c r="Q28" s="3"/>
      <c r="R28" s="3"/>
      <c r="S28" s="3"/>
      <c r="T28" s="3" t="s">
        <v>35</v>
      </c>
      <c r="U28" s="3" t="s">
        <v>36</v>
      </c>
      <c r="V28" s="3" t="s">
        <v>37</v>
      </c>
      <c r="W28" s="3" t="s">
        <v>38</v>
      </c>
      <c r="X28" s="4">
        <v>41657</v>
      </c>
      <c r="Y28" s="3">
        <v>967000009538837</v>
      </c>
      <c r="Z28" s="3" t="s">
        <v>39</v>
      </c>
      <c r="AA28" s="3" t="s">
        <v>40</v>
      </c>
      <c r="AB28" s="3">
        <v>6379</v>
      </c>
      <c r="AC28" s="5">
        <v>0</v>
      </c>
    </row>
    <row r="29" spans="1:29" ht="15" thickBot="1" x14ac:dyDescent="0.35">
      <c r="A29" s="3" t="s">
        <v>114</v>
      </c>
      <c r="B29" s="3" t="s">
        <v>91</v>
      </c>
      <c r="C29" s="3">
        <v>4</v>
      </c>
      <c r="D29" s="4">
        <v>42304</v>
      </c>
      <c r="E29" s="4">
        <v>38290</v>
      </c>
      <c r="F29" s="3">
        <v>4103008769</v>
      </c>
      <c r="G29" s="3" t="s">
        <v>115</v>
      </c>
      <c r="H29" s="3" t="s">
        <v>116</v>
      </c>
      <c r="I29" s="3"/>
      <c r="J29" s="3" t="s">
        <v>513</v>
      </c>
      <c r="K29" s="3"/>
      <c r="L29" s="3" t="s">
        <v>109</v>
      </c>
      <c r="M29" s="3" t="s">
        <v>118</v>
      </c>
      <c r="N29" s="3">
        <v>3770</v>
      </c>
      <c r="O29" s="3" t="s">
        <v>111</v>
      </c>
      <c r="P29" s="3" t="s">
        <v>119</v>
      </c>
      <c r="Q29" s="3"/>
      <c r="R29" s="3"/>
      <c r="S29" s="3"/>
      <c r="T29" s="3" t="s">
        <v>112</v>
      </c>
      <c r="U29" s="3"/>
      <c r="V29" s="3" t="s">
        <v>113</v>
      </c>
      <c r="W29" s="3"/>
      <c r="X29" s="4">
        <v>42126</v>
      </c>
      <c r="Y29" s="3">
        <v>967000009663187</v>
      </c>
      <c r="Z29" s="3"/>
      <c r="AA29" s="3"/>
      <c r="AB29" s="3">
        <v>6923</v>
      </c>
      <c r="AC29" s="5">
        <v>0</v>
      </c>
    </row>
    <row r="30" spans="1:29" ht="15" thickBot="1" x14ac:dyDescent="0.35">
      <c r="A30" s="3" t="s">
        <v>463</v>
      </c>
      <c r="B30" s="3" t="s">
        <v>91</v>
      </c>
      <c r="C30" s="3">
        <v>1</v>
      </c>
      <c r="D30" s="4">
        <v>44122</v>
      </c>
      <c r="E30" s="4">
        <v>24184</v>
      </c>
      <c r="F30" s="3">
        <v>66031836121</v>
      </c>
      <c r="G30" s="3" t="s">
        <v>464</v>
      </c>
      <c r="H30" s="3" t="s">
        <v>465</v>
      </c>
      <c r="I30" s="3"/>
      <c r="J30" s="3" t="s">
        <v>466</v>
      </c>
      <c r="K30" s="3"/>
      <c r="L30" s="3"/>
      <c r="M30" s="3" t="s">
        <v>467</v>
      </c>
      <c r="N30" s="3">
        <v>3720</v>
      </c>
      <c r="O30" s="3" t="s">
        <v>468</v>
      </c>
      <c r="P30" s="3" t="s">
        <v>469</v>
      </c>
      <c r="Q30" s="3"/>
      <c r="R30" s="3"/>
      <c r="S30" s="3"/>
      <c r="T30" s="3" t="s">
        <v>470</v>
      </c>
      <c r="U30" s="3" t="s">
        <v>471</v>
      </c>
      <c r="V30" s="3" t="s">
        <v>113</v>
      </c>
      <c r="W30" s="3" t="s">
        <v>472</v>
      </c>
      <c r="X30" s="4">
        <v>44012</v>
      </c>
      <c r="Y30" s="3">
        <v>528140000783662</v>
      </c>
      <c r="Z30" s="3" t="s">
        <v>473</v>
      </c>
      <c r="AA30" s="3" t="s">
        <v>474</v>
      </c>
      <c r="AB30" s="3">
        <v>0</v>
      </c>
      <c r="AC30" s="5">
        <v>0</v>
      </c>
    </row>
    <row r="31" spans="1:29" ht="15" thickBot="1" x14ac:dyDescent="0.35">
      <c r="A31" s="3" t="s">
        <v>475</v>
      </c>
      <c r="B31" s="3" t="s">
        <v>131</v>
      </c>
      <c r="C31" s="3">
        <v>5</v>
      </c>
      <c r="D31" s="4">
        <v>44122</v>
      </c>
      <c r="E31" s="4">
        <v>26914</v>
      </c>
      <c r="F31" s="3">
        <v>73090724673</v>
      </c>
      <c r="G31" s="3" t="s">
        <v>476</v>
      </c>
      <c r="H31" s="3"/>
      <c r="I31" s="3"/>
      <c r="J31" s="3"/>
      <c r="K31" s="3" t="s">
        <v>477</v>
      </c>
      <c r="L31" s="3"/>
      <c r="M31" s="3" t="s">
        <v>467</v>
      </c>
      <c r="N31" s="3">
        <v>3720</v>
      </c>
      <c r="O31" s="3" t="s">
        <v>468</v>
      </c>
      <c r="P31" s="3" t="s">
        <v>463</v>
      </c>
      <c r="Q31" s="3"/>
      <c r="R31" s="3"/>
      <c r="S31" s="3"/>
      <c r="T31" s="3" t="s">
        <v>470</v>
      </c>
      <c r="U31" s="3" t="s">
        <v>471</v>
      </c>
      <c r="V31" s="3" t="s">
        <v>113</v>
      </c>
      <c r="W31" s="3" t="s">
        <v>472</v>
      </c>
      <c r="X31" s="4">
        <v>44012</v>
      </c>
      <c r="Y31" s="3">
        <v>528140000783662</v>
      </c>
      <c r="Z31" s="3" t="s">
        <v>473</v>
      </c>
      <c r="AA31" s="3" t="s">
        <v>474</v>
      </c>
      <c r="AB31" s="3">
        <v>0</v>
      </c>
      <c r="AC31" s="5">
        <v>0</v>
      </c>
    </row>
    <row r="32" spans="1:29" ht="15" thickBot="1" x14ac:dyDescent="0.35">
      <c r="A32" s="3" t="s">
        <v>151</v>
      </c>
      <c r="B32" s="3" t="s">
        <v>91</v>
      </c>
      <c r="C32" s="3">
        <v>1</v>
      </c>
      <c r="D32" s="4">
        <v>43446</v>
      </c>
      <c r="E32" s="4">
        <v>23441</v>
      </c>
      <c r="F32" s="3"/>
      <c r="G32" s="3" t="s">
        <v>152</v>
      </c>
      <c r="H32" s="3" t="s">
        <v>153</v>
      </c>
      <c r="I32" s="3"/>
      <c r="J32" s="3" t="s">
        <v>154</v>
      </c>
      <c r="K32" s="3"/>
      <c r="L32" s="3"/>
      <c r="M32" s="3" t="s">
        <v>155</v>
      </c>
      <c r="N32" s="3">
        <v>3700</v>
      </c>
      <c r="O32" s="3" t="s">
        <v>156</v>
      </c>
      <c r="P32" s="3" t="s">
        <v>157</v>
      </c>
      <c r="Q32" s="3"/>
      <c r="R32" s="3"/>
      <c r="S32" s="3"/>
      <c r="T32" s="3" t="s">
        <v>158</v>
      </c>
      <c r="U32" s="3" t="s">
        <v>159</v>
      </c>
      <c r="V32" s="3" t="s">
        <v>37</v>
      </c>
      <c r="W32" s="3" t="s">
        <v>429</v>
      </c>
      <c r="X32" s="4">
        <v>43408</v>
      </c>
      <c r="Y32" s="3">
        <v>981189900102740</v>
      </c>
      <c r="Z32" s="3"/>
      <c r="AA32" s="3"/>
      <c r="AB32" s="3">
        <v>7142</v>
      </c>
      <c r="AC32" s="5">
        <v>104340</v>
      </c>
    </row>
    <row r="33" spans="1:29" ht="15" thickBot="1" x14ac:dyDescent="0.35">
      <c r="A33" s="3" t="s">
        <v>157</v>
      </c>
      <c r="B33" s="3" t="s">
        <v>131</v>
      </c>
      <c r="C33" s="3">
        <v>5</v>
      </c>
      <c r="D33" s="4">
        <v>43446</v>
      </c>
      <c r="E33" s="4">
        <v>23685</v>
      </c>
      <c r="F33" s="3"/>
      <c r="G33" s="3" t="s">
        <v>160</v>
      </c>
      <c r="H33" s="3" t="s">
        <v>514</v>
      </c>
      <c r="I33" s="3"/>
      <c r="J33" s="3"/>
      <c r="K33" s="3"/>
      <c r="L33" s="3" t="s">
        <v>152</v>
      </c>
      <c r="M33" s="3" t="s">
        <v>155</v>
      </c>
      <c r="N33" s="3">
        <v>3770</v>
      </c>
      <c r="O33" s="3" t="s">
        <v>156</v>
      </c>
      <c r="P33" s="3" t="s">
        <v>151</v>
      </c>
      <c r="Q33" s="3"/>
      <c r="R33" s="3"/>
      <c r="S33" s="3"/>
      <c r="T33" s="3" t="s">
        <v>158</v>
      </c>
      <c r="U33" s="3" t="s">
        <v>159</v>
      </c>
      <c r="V33" s="3"/>
      <c r="W33" s="3"/>
      <c r="X33" s="3" t="s">
        <v>65</v>
      </c>
      <c r="Y33" s="3"/>
      <c r="Z33" s="3"/>
      <c r="AA33" s="3"/>
      <c r="AB33" s="3">
        <v>7142</v>
      </c>
      <c r="AC33" s="5">
        <v>104340</v>
      </c>
    </row>
    <row r="34" spans="1:29" ht="15" thickBot="1" x14ac:dyDescent="0.35">
      <c r="A34" s="3" t="s">
        <v>161</v>
      </c>
      <c r="B34" s="3" t="s">
        <v>91</v>
      </c>
      <c r="C34" s="3">
        <v>1</v>
      </c>
      <c r="D34" s="4">
        <v>43446</v>
      </c>
      <c r="E34" s="4">
        <v>31560</v>
      </c>
      <c r="F34" s="3"/>
      <c r="G34" s="3" t="s">
        <v>162</v>
      </c>
      <c r="H34" s="3" t="s">
        <v>163</v>
      </c>
      <c r="I34" s="3"/>
      <c r="J34" s="3" t="s">
        <v>164</v>
      </c>
      <c r="K34" s="3"/>
      <c r="L34" s="3"/>
      <c r="M34" s="3" t="s">
        <v>165</v>
      </c>
      <c r="N34" s="3">
        <v>3770</v>
      </c>
      <c r="O34" s="3" t="s">
        <v>156</v>
      </c>
      <c r="P34" s="3"/>
      <c r="Q34" s="3" t="s">
        <v>166</v>
      </c>
      <c r="R34" s="3" t="s">
        <v>167</v>
      </c>
      <c r="S34" s="3"/>
      <c r="T34" s="3" t="s">
        <v>451</v>
      </c>
      <c r="U34" s="3"/>
      <c r="V34" s="3"/>
      <c r="W34" s="3"/>
      <c r="X34" s="3" t="s">
        <v>65</v>
      </c>
      <c r="Y34" s="3"/>
      <c r="Z34" s="3"/>
      <c r="AA34" s="3"/>
      <c r="AB34" s="3">
        <v>0</v>
      </c>
      <c r="AC34" s="5">
        <v>0</v>
      </c>
    </row>
    <row r="35" spans="1:29" ht="15" thickBot="1" x14ac:dyDescent="0.35">
      <c r="A35" s="3" t="s">
        <v>166</v>
      </c>
      <c r="B35" s="3" t="s">
        <v>91</v>
      </c>
      <c r="C35" s="3">
        <v>4</v>
      </c>
      <c r="D35" s="4">
        <v>43446</v>
      </c>
      <c r="E35" s="3" t="s">
        <v>65</v>
      </c>
      <c r="F35" s="3"/>
      <c r="G35" s="3" t="s">
        <v>168</v>
      </c>
      <c r="H35" s="3"/>
      <c r="I35" s="3"/>
      <c r="J35" s="3"/>
      <c r="K35" s="3"/>
      <c r="L35" s="3" t="s">
        <v>162</v>
      </c>
      <c r="M35" s="3" t="s">
        <v>165</v>
      </c>
      <c r="N35" s="3">
        <v>3770</v>
      </c>
      <c r="O35" s="3" t="s">
        <v>156</v>
      </c>
      <c r="P35" s="3" t="s">
        <v>169</v>
      </c>
      <c r="Q35" s="3"/>
      <c r="R35" s="3"/>
      <c r="S35" s="3"/>
      <c r="T35" s="3" t="s">
        <v>451</v>
      </c>
      <c r="U35" s="3"/>
      <c r="V35" s="3"/>
      <c r="W35" s="3"/>
      <c r="X35" s="3" t="s">
        <v>65</v>
      </c>
      <c r="Y35" s="3"/>
      <c r="Z35" s="3"/>
      <c r="AA35" s="3"/>
      <c r="AB35" s="3">
        <v>0</v>
      </c>
      <c r="AC35" s="5">
        <v>0</v>
      </c>
    </row>
    <row r="36" spans="1:29" ht="15" thickBot="1" x14ac:dyDescent="0.35">
      <c r="A36" s="3" t="s">
        <v>167</v>
      </c>
      <c r="B36" s="3" t="s">
        <v>91</v>
      </c>
      <c r="C36" s="3">
        <v>4</v>
      </c>
      <c r="D36" s="4">
        <v>43446</v>
      </c>
      <c r="E36" s="3" t="s">
        <v>65</v>
      </c>
      <c r="F36" s="3"/>
      <c r="G36" s="3" t="s">
        <v>170</v>
      </c>
      <c r="H36" s="3"/>
      <c r="I36" s="3"/>
      <c r="J36" s="3"/>
      <c r="K36" s="3"/>
      <c r="L36" s="3" t="s">
        <v>162</v>
      </c>
      <c r="M36" s="3" t="s">
        <v>165</v>
      </c>
      <c r="N36" s="3">
        <v>3770</v>
      </c>
      <c r="O36" s="3" t="s">
        <v>156</v>
      </c>
      <c r="P36" s="3" t="s">
        <v>169</v>
      </c>
      <c r="Q36" s="3"/>
      <c r="R36" s="3"/>
      <c r="S36" s="3"/>
      <c r="T36" s="3" t="s">
        <v>451</v>
      </c>
      <c r="U36" s="3"/>
      <c r="V36" s="3"/>
      <c r="W36" s="3"/>
      <c r="X36" s="3" t="s">
        <v>65</v>
      </c>
      <c r="Y36" s="3"/>
      <c r="Z36" s="3"/>
      <c r="AA36" s="3"/>
      <c r="AB36" s="3">
        <v>0</v>
      </c>
      <c r="AC36" s="5">
        <v>0</v>
      </c>
    </row>
    <row r="37" spans="1:29" ht="15" thickBot="1" x14ac:dyDescent="0.35">
      <c r="A37" s="3" t="s">
        <v>242</v>
      </c>
      <c r="B37" s="3"/>
      <c r="C37" s="3">
        <v>5</v>
      </c>
      <c r="D37" s="4">
        <v>43831</v>
      </c>
      <c r="E37" s="4">
        <v>31114</v>
      </c>
      <c r="F37" s="3"/>
      <c r="G37" s="3" t="s">
        <v>378</v>
      </c>
      <c r="H37" s="3"/>
      <c r="I37" s="3"/>
      <c r="J37" s="3"/>
      <c r="K37" s="3"/>
      <c r="L37" s="3" t="s">
        <v>377</v>
      </c>
      <c r="M37" s="3" t="s">
        <v>243</v>
      </c>
      <c r="N37" s="3">
        <v>3740</v>
      </c>
      <c r="O37" s="3" t="s">
        <v>244</v>
      </c>
      <c r="P37" s="3" t="s">
        <v>245</v>
      </c>
      <c r="Q37" s="3"/>
      <c r="R37" s="3"/>
      <c r="S37" s="3"/>
      <c r="T37" s="3" t="s">
        <v>250</v>
      </c>
      <c r="U37" s="3"/>
      <c r="V37" s="3"/>
      <c r="W37" s="3"/>
      <c r="X37" s="3" t="s">
        <v>65</v>
      </c>
      <c r="Y37" s="3"/>
      <c r="Z37" s="3"/>
      <c r="AA37" s="3"/>
      <c r="AB37" s="3">
        <v>0</v>
      </c>
      <c r="AC37" s="5">
        <v>0</v>
      </c>
    </row>
    <row r="38" spans="1:29" ht="15" thickBot="1" x14ac:dyDescent="0.35">
      <c r="A38" s="3" t="s">
        <v>246</v>
      </c>
      <c r="B38" s="3"/>
      <c r="C38" s="3">
        <v>1</v>
      </c>
      <c r="D38" s="4">
        <v>43831</v>
      </c>
      <c r="E38" s="3" t="s">
        <v>65</v>
      </c>
      <c r="F38" s="3"/>
      <c r="G38" s="3" t="s">
        <v>377</v>
      </c>
      <c r="H38" s="3" t="s">
        <v>247</v>
      </c>
      <c r="I38" s="3"/>
      <c r="J38" s="3" t="s">
        <v>248</v>
      </c>
      <c r="K38" s="3"/>
      <c r="L38" s="3"/>
      <c r="M38" s="3" t="s">
        <v>243</v>
      </c>
      <c r="N38" s="3">
        <v>3740</v>
      </c>
      <c r="O38" s="3" t="s">
        <v>244</v>
      </c>
      <c r="P38" s="3" t="s">
        <v>249</v>
      </c>
      <c r="Q38" s="3"/>
      <c r="R38" s="3"/>
      <c r="S38" s="3"/>
      <c r="T38" s="3" t="s">
        <v>250</v>
      </c>
      <c r="U38" s="3"/>
      <c r="V38" s="3" t="s">
        <v>37</v>
      </c>
      <c r="W38" s="3"/>
      <c r="X38" s="3" t="s">
        <v>65</v>
      </c>
      <c r="Y38" s="3"/>
      <c r="Z38" s="3"/>
      <c r="AA38" s="3"/>
      <c r="AB38" s="3">
        <v>0</v>
      </c>
      <c r="AC38" s="5">
        <v>0</v>
      </c>
    </row>
    <row r="39" spans="1:29" ht="15" thickBot="1" x14ac:dyDescent="0.35">
      <c r="A39" s="3" t="s">
        <v>251</v>
      </c>
      <c r="B39" s="3"/>
      <c r="C39" s="3">
        <v>1</v>
      </c>
      <c r="D39" s="4">
        <v>43838</v>
      </c>
      <c r="E39" s="4">
        <v>29818</v>
      </c>
      <c r="F39" s="3"/>
      <c r="G39" s="3" t="s">
        <v>371</v>
      </c>
      <c r="H39" s="3" t="s">
        <v>252</v>
      </c>
      <c r="I39" s="3"/>
      <c r="J39" s="3" t="s">
        <v>253</v>
      </c>
      <c r="K39" s="3"/>
      <c r="L39" s="3"/>
      <c r="M39" s="3" t="s">
        <v>254</v>
      </c>
      <c r="N39" s="3">
        <v>3740</v>
      </c>
      <c r="O39" s="3" t="s">
        <v>255</v>
      </c>
      <c r="P39" s="3" t="s">
        <v>256</v>
      </c>
      <c r="Q39" s="3" t="s">
        <v>257</v>
      </c>
      <c r="R39" s="3" t="s">
        <v>258</v>
      </c>
      <c r="S39" s="3" t="s">
        <v>259</v>
      </c>
      <c r="T39" s="3" t="s">
        <v>236</v>
      </c>
      <c r="U39" s="3" t="s">
        <v>260</v>
      </c>
      <c r="V39" s="3" t="s">
        <v>37</v>
      </c>
      <c r="W39" s="3"/>
      <c r="X39" s="4">
        <v>43738</v>
      </c>
      <c r="Y39" s="3">
        <v>981100004710669</v>
      </c>
      <c r="Z39" s="3"/>
      <c r="AA39" s="3"/>
      <c r="AB39" s="3">
        <v>0</v>
      </c>
      <c r="AC39" s="5">
        <v>0</v>
      </c>
    </row>
    <row r="40" spans="1:29" ht="15" thickBot="1" x14ac:dyDescent="0.35">
      <c r="A40" s="3" t="s">
        <v>256</v>
      </c>
      <c r="B40" s="3"/>
      <c r="C40" s="3">
        <v>5</v>
      </c>
      <c r="D40" s="4">
        <v>43838</v>
      </c>
      <c r="E40" s="4">
        <v>32223</v>
      </c>
      <c r="F40" s="3"/>
      <c r="G40" s="3" t="s">
        <v>375</v>
      </c>
      <c r="H40" s="3"/>
      <c r="I40" s="3"/>
      <c r="J40" s="3"/>
      <c r="K40" s="3" t="s">
        <v>261</v>
      </c>
      <c r="L40" s="3" t="s">
        <v>371</v>
      </c>
      <c r="M40" s="3" t="s">
        <v>254</v>
      </c>
      <c r="N40" s="3">
        <v>3740</v>
      </c>
      <c r="O40" s="3" t="s">
        <v>262</v>
      </c>
      <c r="P40" s="3" t="s">
        <v>251</v>
      </c>
      <c r="Q40" s="3" t="s">
        <v>257</v>
      </c>
      <c r="R40" s="3" t="s">
        <v>258</v>
      </c>
      <c r="S40" s="3" t="s">
        <v>259</v>
      </c>
      <c r="T40" s="3" t="s">
        <v>236</v>
      </c>
      <c r="U40" s="3" t="s">
        <v>260</v>
      </c>
      <c r="V40" s="3" t="s">
        <v>37</v>
      </c>
      <c r="W40" s="3"/>
      <c r="X40" s="4">
        <v>43738</v>
      </c>
      <c r="Y40" s="3">
        <v>981100004710669</v>
      </c>
      <c r="Z40" s="3"/>
      <c r="AA40" s="3"/>
      <c r="AB40" s="3">
        <v>0</v>
      </c>
      <c r="AC40" s="5">
        <v>0</v>
      </c>
    </row>
    <row r="41" spans="1:29" ht="15" thickBot="1" x14ac:dyDescent="0.35">
      <c r="A41" s="3" t="s">
        <v>257</v>
      </c>
      <c r="B41" s="3"/>
      <c r="C41" s="3">
        <v>4</v>
      </c>
      <c r="D41" s="4">
        <v>43838</v>
      </c>
      <c r="E41" s="4">
        <v>41384</v>
      </c>
      <c r="F41" s="3"/>
      <c r="G41" s="3" t="s">
        <v>374</v>
      </c>
      <c r="H41" s="3"/>
      <c r="I41" s="3"/>
      <c r="J41" s="3"/>
      <c r="K41" s="3"/>
      <c r="L41" s="3" t="s">
        <v>371</v>
      </c>
      <c r="M41" s="3" t="s">
        <v>254</v>
      </c>
      <c r="N41" s="3">
        <v>3740</v>
      </c>
      <c r="O41" s="3" t="s">
        <v>262</v>
      </c>
      <c r="P41" s="3" t="s">
        <v>263</v>
      </c>
      <c r="Q41" s="3"/>
      <c r="R41" s="3"/>
      <c r="S41" s="3"/>
      <c r="T41" s="3" t="s">
        <v>236</v>
      </c>
      <c r="U41" s="3" t="s">
        <v>260</v>
      </c>
      <c r="V41" s="3" t="s">
        <v>37</v>
      </c>
      <c r="W41" s="3"/>
      <c r="X41" s="4">
        <v>43738</v>
      </c>
      <c r="Y41" s="3">
        <v>981100004710669</v>
      </c>
      <c r="Z41" s="3"/>
      <c r="AA41" s="3"/>
      <c r="AB41" s="3">
        <v>0</v>
      </c>
      <c r="AC41" s="5">
        <v>0</v>
      </c>
    </row>
    <row r="42" spans="1:29" ht="15" thickBot="1" x14ac:dyDescent="0.35">
      <c r="A42" s="3" t="s">
        <v>259</v>
      </c>
      <c r="B42" s="3"/>
      <c r="C42" s="3">
        <v>4</v>
      </c>
      <c r="D42" s="4">
        <v>43838</v>
      </c>
      <c r="E42" s="4">
        <v>41943</v>
      </c>
      <c r="F42" s="3"/>
      <c r="G42" s="3" t="s">
        <v>373</v>
      </c>
      <c r="H42" s="3"/>
      <c r="I42" s="3"/>
      <c r="J42" s="3"/>
      <c r="K42" s="3"/>
      <c r="L42" s="3" t="s">
        <v>371</v>
      </c>
      <c r="M42" s="3" t="s">
        <v>254</v>
      </c>
      <c r="N42" s="3">
        <v>3740</v>
      </c>
      <c r="O42" s="3" t="s">
        <v>262</v>
      </c>
      <c r="P42" s="3" t="s">
        <v>263</v>
      </c>
      <c r="Q42" s="3"/>
      <c r="R42" s="3"/>
      <c r="S42" s="3"/>
      <c r="T42" s="3" t="s">
        <v>236</v>
      </c>
      <c r="U42" s="3" t="s">
        <v>260</v>
      </c>
      <c r="V42" s="3" t="s">
        <v>37</v>
      </c>
      <c r="W42" s="3"/>
      <c r="X42" s="4">
        <v>43738</v>
      </c>
      <c r="Y42" s="3">
        <v>981100004710669</v>
      </c>
      <c r="Z42" s="3"/>
      <c r="AA42" s="3"/>
      <c r="AB42" s="3">
        <v>0</v>
      </c>
      <c r="AC42" s="5">
        <v>0</v>
      </c>
    </row>
    <row r="43" spans="1:29" ht="15" thickBot="1" x14ac:dyDescent="0.35">
      <c r="A43" s="3" t="s">
        <v>258</v>
      </c>
      <c r="B43" s="3"/>
      <c r="C43" s="3">
        <v>4</v>
      </c>
      <c r="D43" s="4">
        <v>43838</v>
      </c>
      <c r="E43" s="4">
        <v>43272</v>
      </c>
      <c r="F43" s="3"/>
      <c r="G43" s="3" t="s">
        <v>372</v>
      </c>
      <c r="H43" s="3"/>
      <c r="I43" s="3"/>
      <c r="J43" s="3"/>
      <c r="K43" s="3"/>
      <c r="L43" s="3" t="s">
        <v>371</v>
      </c>
      <c r="M43" s="3" t="s">
        <v>254</v>
      </c>
      <c r="N43" s="3">
        <v>3740</v>
      </c>
      <c r="O43" s="3" t="s">
        <v>262</v>
      </c>
      <c r="P43" s="3" t="s">
        <v>263</v>
      </c>
      <c r="Q43" s="3"/>
      <c r="R43" s="3"/>
      <c r="S43" s="3"/>
      <c r="T43" s="3" t="s">
        <v>236</v>
      </c>
      <c r="U43" s="3" t="s">
        <v>260</v>
      </c>
      <c r="V43" s="3" t="s">
        <v>37</v>
      </c>
      <c r="W43" s="3"/>
      <c r="X43" s="4">
        <v>43738</v>
      </c>
      <c r="Y43" s="3">
        <v>981100004710669</v>
      </c>
      <c r="Z43" s="3"/>
      <c r="AA43" s="3"/>
      <c r="AB43" s="3">
        <v>0</v>
      </c>
      <c r="AC43" s="5">
        <v>0</v>
      </c>
    </row>
    <row r="44" spans="1:29" ht="15" thickBot="1" x14ac:dyDescent="0.35">
      <c r="A44" s="3" t="s">
        <v>197</v>
      </c>
      <c r="B44" s="3" t="s">
        <v>91</v>
      </c>
      <c r="C44" s="3">
        <v>1</v>
      </c>
      <c r="D44" s="4">
        <v>43717</v>
      </c>
      <c r="E44" s="4">
        <v>25683</v>
      </c>
      <c r="F44" s="3">
        <v>70042510363</v>
      </c>
      <c r="G44" s="3" t="s">
        <v>198</v>
      </c>
      <c r="H44" s="3" t="s">
        <v>199</v>
      </c>
      <c r="I44" s="3"/>
      <c r="J44" s="43" t="s">
        <v>521</v>
      </c>
      <c r="K44" s="3" t="s">
        <v>201</v>
      </c>
      <c r="L44" s="3"/>
      <c r="M44" s="3" t="s">
        <v>202</v>
      </c>
      <c r="N44" s="3">
        <v>5300</v>
      </c>
      <c r="O44" s="3" t="s">
        <v>203</v>
      </c>
      <c r="P44" s="3" t="s">
        <v>204</v>
      </c>
      <c r="Q44" s="3" t="s">
        <v>205</v>
      </c>
      <c r="R44" s="3"/>
      <c r="S44" s="3"/>
      <c r="T44" s="3" t="s">
        <v>206</v>
      </c>
      <c r="U44" s="3" t="s">
        <v>207</v>
      </c>
      <c r="V44" s="3" t="s">
        <v>37</v>
      </c>
      <c r="W44" s="3" t="s">
        <v>208</v>
      </c>
      <c r="X44" s="4">
        <v>43029</v>
      </c>
      <c r="Y44" s="3">
        <v>967000009959975</v>
      </c>
      <c r="Z44" s="3" t="s">
        <v>209</v>
      </c>
      <c r="AA44" s="3" t="s">
        <v>210</v>
      </c>
      <c r="AB44" s="3">
        <v>0</v>
      </c>
      <c r="AC44" s="5">
        <v>0</v>
      </c>
    </row>
    <row r="45" spans="1:29" ht="15" thickBot="1" x14ac:dyDescent="0.35">
      <c r="A45" s="3" t="s">
        <v>205</v>
      </c>
      <c r="B45" s="3" t="s">
        <v>131</v>
      </c>
      <c r="C45" s="3">
        <v>4</v>
      </c>
      <c r="D45" s="4">
        <v>43717</v>
      </c>
      <c r="E45" s="3" t="s">
        <v>65</v>
      </c>
      <c r="F45" s="3"/>
      <c r="G45" s="3" t="s">
        <v>211</v>
      </c>
      <c r="H45" s="3"/>
      <c r="I45" s="3"/>
      <c r="J45" s="3"/>
      <c r="K45" s="3"/>
      <c r="L45" s="3" t="s">
        <v>198</v>
      </c>
      <c r="M45" s="3" t="s">
        <v>202</v>
      </c>
      <c r="N45" s="3">
        <v>5300</v>
      </c>
      <c r="O45" s="3" t="s">
        <v>203</v>
      </c>
      <c r="P45" s="3" t="s">
        <v>212</v>
      </c>
      <c r="Q45" s="3"/>
      <c r="R45" s="3"/>
      <c r="S45" s="3"/>
      <c r="T45" s="3" t="s">
        <v>206</v>
      </c>
      <c r="U45" s="3"/>
      <c r="V45" s="3"/>
      <c r="W45" s="3"/>
      <c r="X45" s="3" t="s">
        <v>65</v>
      </c>
      <c r="Y45" s="3"/>
      <c r="Z45" s="3"/>
      <c r="AA45" s="3"/>
      <c r="AB45" s="3">
        <v>0</v>
      </c>
      <c r="AC45" s="5">
        <v>0</v>
      </c>
    </row>
    <row r="46" spans="1:29" ht="15" thickBot="1" x14ac:dyDescent="0.35">
      <c r="A46" s="3" t="s">
        <v>204</v>
      </c>
      <c r="B46" s="3"/>
      <c r="C46" s="3">
        <v>5</v>
      </c>
      <c r="D46" s="4">
        <v>43831</v>
      </c>
      <c r="E46" s="4">
        <v>29479</v>
      </c>
      <c r="F46" s="3"/>
      <c r="G46" s="3" t="s">
        <v>376</v>
      </c>
      <c r="H46" s="3"/>
      <c r="I46" s="3"/>
      <c r="J46" s="3"/>
      <c r="K46" s="3"/>
      <c r="L46" s="3" t="s">
        <v>198</v>
      </c>
      <c r="M46" s="3" t="s">
        <v>202</v>
      </c>
      <c r="N46" s="3">
        <v>5300</v>
      </c>
      <c r="O46" s="3" t="s">
        <v>213</v>
      </c>
      <c r="P46" s="3" t="s">
        <v>197</v>
      </c>
      <c r="Q46" s="3" t="s">
        <v>205</v>
      </c>
      <c r="R46" s="3"/>
      <c r="S46" s="3"/>
      <c r="T46" s="3" t="s">
        <v>206</v>
      </c>
      <c r="U46" s="3" t="s">
        <v>207</v>
      </c>
      <c r="V46" s="3" t="s">
        <v>37</v>
      </c>
      <c r="W46" s="3" t="s">
        <v>208</v>
      </c>
      <c r="X46" s="4">
        <v>43029</v>
      </c>
      <c r="Y46" s="3">
        <v>967000009959975</v>
      </c>
      <c r="Z46" s="3" t="s">
        <v>209</v>
      </c>
      <c r="AA46" s="3" t="s">
        <v>210</v>
      </c>
      <c r="AB46" s="3">
        <v>0</v>
      </c>
      <c r="AC46" s="5">
        <v>0</v>
      </c>
    </row>
    <row r="47" spans="1:29" ht="15" thickBot="1" x14ac:dyDescent="0.35">
      <c r="A47" s="3" t="s">
        <v>264</v>
      </c>
      <c r="B47" s="3"/>
      <c r="C47" s="3">
        <v>1</v>
      </c>
      <c r="D47" s="4">
        <v>43838</v>
      </c>
      <c r="E47" s="4">
        <v>14346</v>
      </c>
      <c r="F47" s="3"/>
      <c r="G47" s="3" t="s">
        <v>369</v>
      </c>
      <c r="H47" s="3" t="s">
        <v>265</v>
      </c>
      <c r="I47" s="3" t="s">
        <v>266</v>
      </c>
      <c r="J47" s="3" t="s">
        <v>267</v>
      </c>
      <c r="K47" s="3"/>
      <c r="L47" s="3"/>
      <c r="M47" s="3" t="s">
        <v>268</v>
      </c>
      <c r="N47" s="3">
        <v>4600</v>
      </c>
      <c r="O47" s="3" t="s">
        <v>269</v>
      </c>
      <c r="P47" s="3" t="s">
        <v>270</v>
      </c>
      <c r="Q47" s="3"/>
      <c r="R47" s="3"/>
      <c r="S47" s="3"/>
      <c r="T47" s="3" t="s">
        <v>271</v>
      </c>
      <c r="U47" s="3"/>
      <c r="V47" s="3"/>
      <c r="W47" s="3"/>
      <c r="X47" s="3" t="s">
        <v>65</v>
      </c>
      <c r="Y47" s="3"/>
      <c r="Z47" s="3"/>
      <c r="AA47" s="3"/>
      <c r="AB47" s="3">
        <v>0</v>
      </c>
      <c r="AC47" s="5">
        <v>0</v>
      </c>
    </row>
    <row r="48" spans="1:29" ht="15" thickBot="1" x14ac:dyDescent="0.35">
      <c r="A48" s="3" t="s">
        <v>270</v>
      </c>
      <c r="B48" s="3"/>
      <c r="C48" s="3">
        <v>5</v>
      </c>
      <c r="D48" s="4">
        <v>43838</v>
      </c>
      <c r="E48" s="4">
        <v>21815</v>
      </c>
      <c r="F48" s="3"/>
      <c r="G48" s="3" t="s">
        <v>370</v>
      </c>
      <c r="H48" s="3"/>
      <c r="I48" s="3"/>
      <c r="J48" s="3"/>
      <c r="K48" s="3" t="s">
        <v>267</v>
      </c>
      <c r="L48" s="3" t="s">
        <v>369</v>
      </c>
      <c r="M48" s="3" t="s">
        <v>268</v>
      </c>
      <c r="N48" s="3">
        <v>4600</v>
      </c>
      <c r="O48" s="3" t="s">
        <v>269</v>
      </c>
      <c r="P48" s="3" t="s">
        <v>264</v>
      </c>
      <c r="Q48" s="3"/>
      <c r="R48" s="3"/>
      <c r="S48" s="3"/>
      <c r="T48" s="3" t="s">
        <v>271</v>
      </c>
      <c r="U48" s="3"/>
      <c r="V48" s="3"/>
      <c r="W48" s="3"/>
      <c r="X48" s="3" t="s">
        <v>65</v>
      </c>
      <c r="Y48" s="3"/>
      <c r="Z48" s="3"/>
      <c r="AA48" s="3"/>
      <c r="AB48" s="3">
        <v>0</v>
      </c>
      <c r="AC48" s="5">
        <v>0</v>
      </c>
    </row>
    <row r="49" spans="1:29" ht="15" thickBot="1" x14ac:dyDescent="0.35">
      <c r="A49" s="3" t="s">
        <v>272</v>
      </c>
      <c r="B49" s="3" t="s">
        <v>91</v>
      </c>
      <c r="C49" s="3">
        <v>1</v>
      </c>
      <c r="D49" s="4">
        <v>43840</v>
      </c>
      <c r="E49" s="4">
        <v>27034</v>
      </c>
      <c r="F49" s="3"/>
      <c r="G49" s="3" t="s">
        <v>366</v>
      </c>
      <c r="H49" s="3" t="s">
        <v>273</v>
      </c>
      <c r="I49" s="3"/>
      <c r="J49" s="3" t="s">
        <v>478</v>
      </c>
      <c r="K49" s="3"/>
      <c r="L49" s="3"/>
      <c r="M49" s="3" t="s">
        <v>275</v>
      </c>
      <c r="N49" s="3">
        <v>4340</v>
      </c>
      <c r="O49" s="3" t="s">
        <v>276</v>
      </c>
      <c r="P49" s="3" t="s">
        <v>277</v>
      </c>
      <c r="Q49" s="3" t="s">
        <v>278</v>
      </c>
      <c r="R49" s="3"/>
      <c r="S49" s="3"/>
      <c r="T49" s="3" t="s">
        <v>479</v>
      </c>
      <c r="U49" s="3"/>
      <c r="V49" s="3"/>
      <c r="W49" s="3"/>
      <c r="X49" s="3" t="s">
        <v>65</v>
      </c>
      <c r="Y49" s="3"/>
      <c r="Z49" s="3"/>
      <c r="AA49" s="3"/>
      <c r="AB49" s="3">
        <v>0</v>
      </c>
      <c r="AC49" s="5">
        <v>0</v>
      </c>
    </row>
    <row r="50" spans="1:29" ht="15" thickBot="1" x14ac:dyDescent="0.35">
      <c r="A50" s="3" t="s">
        <v>277</v>
      </c>
      <c r="B50" s="3"/>
      <c r="C50" s="3">
        <v>5</v>
      </c>
      <c r="D50" s="4">
        <v>43840</v>
      </c>
      <c r="E50" s="4">
        <v>29988</v>
      </c>
      <c r="F50" s="3"/>
      <c r="G50" s="3" t="s">
        <v>368</v>
      </c>
      <c r="H50" s="3"/>
      <c r="I50" s="3"/>
      <c r="J50" s="3"/>
      <c r="K50" s="3" t="s">
        <v>274</v>
      </c>
      <c r="L50" s="3" t="s">
        <v>366</v>
      </c>
      <c r="M50" s="3" t="s">
        <v>275</v>
      </c>
      <c r="N50" s="3">
        <v>4340</v>
      </c>
      <c r="O50" s="3" t="s">
        <v>276</v>
      </c>
      <c r="P50" s="3" t="s">
        <v>272</v>
      </c>
      <c r="Q50" s="3" t="s">
        <v>278</v>
      </c>
      <c r="R50" s="3"/>
      <c r="S50" s="3"/>
      <c r="T50" s="3"/>
      <c r="U50" s="3"/>
      <c r="V50" s="3"/>
      <c r="W50" s="3"/>
      <c r="X50" s="3" t="s">
        <v>65</v>
      </c>
      <c r="Y50" s="3"/>
      <c r="Z50" s="3"/>
      <c r="AA50" s="3"/>
      <c r="AB50" s="3">
        <v>0</v>
      </c>
      <c r="AC50" s="5">
        <v>0</v>
      </c>
    </row>
    <row r="51" spans="1:29" ht="15" thickBot="1" x14ac:dyDescent="0.35">
      <c r="A51" s="3" t="s">
        <v>278</v>
      </c>
      <c r="B51" s="3" t="s">
        <v>91</v>
      </c>
      <c r="C51" s="3">
        <v>4</v>
      </c>
      <c r="D51" s="4">
        <v>43840</v>
      </c>
      <c r="E51" s="4">
        <v>39602</v>
      </c>
      <c r="F51" s="3"/>
      <c r="G51" s="3" t="s">
        <v>367</v>
      </c>
      <c r="H51" s="3"/>
      <c r="I51" s="3"/>
      <c r="J51" s="3"/>
      <c r="K51" s="3"/>
      <c r="L51" s="3" t="s">
        <v>366</v>
      </c>
      <c r="M51" s="3" t="s">
        <v>275</v>
      </c>
      <c r="N51" s="3">
        <v>4340</v>
      </c>
      <c r="O51" s="3" t="s">
        <v>276</v>
      </c>
      <c r="P51" s="3" t="s">
        <v>279</v>
      </c>
      <c r="Q51" s="3"/>
      <c r="R51" s="3"/>
      <c r="S51" s="3"/>
      <c r="T51" s="3"/>
      <c r="U51" s="3"/>
      <c r="V51" s="3"/>
      <c r="W51" s="3"/>
      <c r="X51" s="3" t="s">
        <v>65</v>
      </c>
      <c r="Y51" s="3"/>
      <c r="Z51" s="3"/>
      <c r="AA51" s="3"/>
      <c r="AB51" s="3">
        <v>0</v>
      </c>
      <c r="AC51" s="5">
        <v>0</v>
      </c>
    </row>
    <row r="52" spans="1:29" ht="15" thickBot="1" x14ac:dyDescent="0.35">
      <c r="A52" s="3" t="s">
        <v>67</v>
      </c>
      <c r="B52" s="3"/>
      <c r="C52" s="3">
        <v>1</v>
      </c>
      <c r="D52" s="4">
        <v>39448</v>
      </c>
      <c r="E52" s="3" t="s">
        <v>65</v>
      </c>
      <c r="F52" s="3"/>
      <c r="G52" s="3" t="s">
        <v>68</v>
      </c>
      <c r="H52" s="3"/>
      <c r="I52" s="3" t="s">
        <v>69</v>
      </c>
      <c r="J52" s="3"/>
      <c r="K52" s="3"/>
      <c r="L52" s="3"/>
      <c r="M52" s="3" t="s">
        <v>70</v>
      </c>
      <c r="N52" s="3">
        <v>3800</v>
      </c>
      <c r="O52" s="3" t="s">
        <v>71</v>
      </c>
      <c r="P52" s="3"/>
      <c r="Q52" s="3"/>
      <c r="R52" s="3"/>
      <c r="S52" s="3"/>
      <c r="T52" s="3" t="s">
        <v>72</v>
      </c>
      <c r="U52" s="3" t="s">
        <v>73</v>
      </c>
      <c r="V52" s="3"/>
      <c r="W52" s="3" t="s">
        <v>74</v>
      </c>
      <c r="X52" s="4">
        <v>40253</v>
      </c>
      <c r="Y52" s="3"/>
      <c r="Z52" s="3" t="s">
        <v>75</v>
      </c>
      <c r="AA52" s="3" t="s">
        <v>76</v>
      </c>
      <c r="AB52" s="3">
        <v>0</v>
      </c>
      <c r="AC52" s="5">
        <v>0</v>
      </c>
    </row>
    <row r="53" spans="1:29" ht="15" thickBot="1" x14ac:dyDescent="0.35">
      <c r="A53" s="3" t="s">
        <v>480</v>
      </c>
      <c r="B53" s="3" t="s">
        <v>91</v>
      </c>
      <c r="C53" s="3">
        <v>1</v>
      </c>
      <c r="D53" s="4">
        <v>44197</v>
      </c>
      <c r="E53" s="4">
        <v>14188</v>
      </c>
      <c r="F53" s="3">
        <v>38110425911</v>
      </c>
      <c r="G53" s="3" t="s">
        <v>481</v>
      </c>
      <c r="H53" s="3">
        <v>32485929648</v>
      </c>
      <c r="I53" s="3"/>
      <c r="J53" s="3" t="s">
        <v>482</v>
      </c>
      <c r="K53" s="3"/>
      <c r="L53" s="3"/>
      <c r="M53" s="3" t="s">
        <v>483</v>
      </c>
      <c r="N53" s="3">
        <v>3730</v>
      </c>
      <c r="O53" s="3" t="s">
        <v>61</v>
      </c>
      <c r="P53" s="3"/>
      <c r="Q53" s="3" t="s">
        <v>484</v>
      </c>
      <c r="R53" s="3"/>
      <c r="S53" s="3"/>
      <c r="T53" s="3" t="s">
        <v>485</v>
      </c>
      <c r="U53" s="3" t="s">
        <v>486</v>
      </c>
      <c r="V53" s="3" t="s">
        <v>113</v>
      </c>
      <c r="W53" s="3" t="s">
        <v>487</v>
      </c>
      <c r="X53" s="4">
        <v>41885</v>
      </c>
      <c r="Y53" s="3">
        <v>98110000404433</v>
      </c>
      <c r="Z53" s="3" t="s">
        <v>488</v>
      </c>
      <c r="AA53" s="3" t="s">
        <v>489</v>
      </c>
      <c r="AB53" s="3">
        <v>6450</v>
      </c>
      <c r="AC53" s="5">
        <v>1630</v>
      </c>
    </row>
    <row r="54" spans="1:29" ht="15" thickBot="1" x14ac:dyDescent="0.35">
      <c r="A54" s="3" t="s">
        <v>77</v>
      </c>
      <c r="B54" s="3" t="s">
        <v>91</v>
      </c>
      <c r="C54" s="3">
        <v>1</v>
      </c>
      <c r="D54" s="4">
        <v>40179</v>
      </c>
      <c r="E54" s="4">
        <v>23891</v>
      </c>
      <c r="F54" s="3">
        <v>65052934390</v>
      </c>
      <c r="G54" s="3" t="s">
        <v>78</v>
      </c>
      <c r="H54" s="3" t="s">
        <v>79</v>
      </c>
      <c r="I54" s="3"/>
      <c r="J54" s="3" t="s">
        <v>80</v>
      </c>
      <c r="K54" s="3"/>
      <c r="L54" s="3"/>
      <c r="M54" s="3" t="s">
        <v>81</v>
      </c>
      <c r="N54" s="3">
        <v>3700</v>
      </c>
      <c r="O54" s="3" t="s">
        <v>82</v>
      </c>
      <c r="P54" s="3" t="s">
        <v>83</v>
      </c>
      <c r="Q54" s="3" t="s">
        <v>84</v>
      </c>
      <c r="R54" s="3"/>
      <c r="S54" s="3"/>
      <c r="T54" s="3" t="s">
        <v>85</v>
      </c>
      <c r="U54" s="3" t="s">
        <v>86</v>
      </c>
      <c r="V54" s="3" t="s">
        <v>113</v>
      </c>
      <c r="W54" s="3" t="s">
        <v>87</v>
      </c>
      <c r="X54" s="4">
        <v>42696</v>
      </c>
      <c r="Y54" s="3">
        <v>947000000604985</v>
      </c>
      <c r="Z54" s="3" t="s">
        <v>88</v>
      </c>
      <c r="AA54" s="3" t="s">
        <v>89</v>
      </c>
      <c r="AB54" s="3">
        <v>6921</v>
      </c>
      <c r="AC54" s="5">
        <v>102899</v>
      </c>
    </row>
    <row r="55" spans="1:29" ht="15" thickBot="1" x14ac:dyDescent="0.35">
      <c r="A55" s="3" t="s">
        <v>83</v>
      </c>
      <c r="B55" s="3"/>
      <c r="C55" s="3">
        <v>5</v>
      </c>
      <c r="D55" s="4">
        <v>40909</v>
      </c>
      <c r="E55" s="3" t="s">
        <v>65</v>
      </c>
      <c r="F55" s="3"/>
      <c r="G55" s="3" t="s">
        <v>106</v>
      </c>
      <c r="H55" s="3"/>
      <c r="I55" s="3"/>
      <c r="J55" s="3"/>
      <c r="K55" s="3" t="s">
        <v>107</v>
      </c>
      <c r="L55" s="3" t="s">
        <v>78</v>
      </c>
      <c r="M55" s="3" t="s">
        <v>81</v>
      </c>
      <c r="N55" s="3">
        <v>3700</v>
      </c>
      <c r="O55" s="3" t="s">
        <v>82</v>
      </c>
      <c r="P55" s="3" t="s">
        <v>77</v>
      </c>
      <c r="Q55" s="3" t="s">
        <v>84</v>
      </c>
      <c r="R55" s="3"/>
      <c r="S55" s="3"/>
      <c r="T55" s="3" t="s">
        <v>85</v>
      </c>
      <c r="U55" s="3" t="s">
        <v>86</v>
      </c>
      <c r="V55" s="3"/>
      <c r="W55" s="3"/>
      <c r="X55" s="4">
        <v>42696</v>
      </c>
      <c r="Y55" s="3"/>
      <c r="Z55" s="3"/>
      <c r="AA55" s="3"/>
      <c r="AB55" s="3">
        <v>0</v>
      </c>
      <c r="AC55" s="5">
        <v>0</v>
      </c>
    </row>
    <row r="56" spans="1:29" ht="15" thickBot="1" x14ac:dyDescent="0.35">
      <c r="A56" s="3" t="s">
        <v>515</v>
      </c>
      <c r="B56" s="3" t="s">
        <v>91</v>
      </c>
      <c r="C56" s="3">
        <v>1</v>
      </c>
      <c r="D56" s="4">
        <v>44278</v>
      </c>
      <c r="E56" s="4">
        <v>27711</v>
      </c>
      <c r="F56" s="3"/>
      <c r="G56" s="3"/>
      <c r="H56" s="3" t="s">
        <v>516</v>
      </c>
      <c r="I56" s="3"/>
      <c r="J56" s="3" t="s">
        <v>517</v>
      </c>
      <c r="K56" s="3"/>
      <c r="L56" s="3"/>
      <c r="M56" s="3" t="s">
        <v>518</v>
      </c>
      <c r="N56" s="3">
        <v>3700</v>
      </c>
      <c r="O56" s="3" t="s">
        <v>49</v>
      </c>
      <c r="P56" s="3" t="s">
        <v>519</v>
      </c>
      <c r="Q56" s="3"/>
      <c r="R56" s="3"/>
      <c r="S56" s="3"/>
      <c r="T56" s="3" t="s">
        <v>520</v>
      </c>
      <c r="U56" s="3"/>
      <c r="V56" s="3" t="s">
        <v>352</v>
      </c>
      <c r="W56" s="3"/>
      <c r="X56" s="4">
        <v>44110</v>
      </c>
      <c r="Y56" s="3">
        <v>953000010544993</v>
      </c>
      <c r="Z56" s="3"/>
      <c r="AA56" s="3"/>
      <c r="AB56" s="3">
        <v>0</v>
      </c>
      <c r="AC56" s="5">
        <v>0</v>
      </c>
    </row>
    <row r="57" spans="1:29" ht="15" thickBot="1" x14ac:dyDescent="0.35">
      <c r="A57" s="3" t="s">
        <v>172</v>
      </c>
      <c r="B57" s="3" t="s">
        <v>91</v>
      </c>
      <c r="C57" s="3">
        <v>1</v>
      </c>
      <c r="D57" s="4">
        <v>43635</v>
      </c>
      <c r="E57" s="4">
        <v>23127</v>
      </c>
      <c r="F57" s="3"/>
      <c r="G57" s="3" t="s">
        <v>173</v>
      </c>
      <c r="H57" s="3" t="s">
        <v>174</v>
      </c>
      <c r="I57" s="3"/>
      <c r="J57" s="3"/>
      <c r="K57" s="3" t="s">
        <v>175</v>
      </c>
      <c r="L57" s="3"/>
      <c r="M57" s="3" t="s">
        <v>176</v>
      </c>
      <c r="N57" s="3">
        <v>3770</v>
      </c>
      <c r="O57" s="3" t="s">
        <v>97</v>
      </c>
      <c r="P57" s="3" t="s">
        <v>177</v>
      </c>
      <c r="Q57" s="3" t="s">
        <v>178</v>
      </c>
      <c r="R57" s="3" t="s">
        <v>179</v>
      </c>
      <c r="S57" s="3"/>
      <c r="T57" s="3" t="s">
        <v>180</v>
      </c>
      <c r="U57" s="3" t="s">
        <v>181</v>
      </c>
      <c r="V57" s="3" t="s">
        <v>113</v>
      </c>
      <c r="W57" s="3" t="s">
        <v>182</v>
      </c>
      <c r="X57" s="4">
        <v>43394</v>
      </c>
      <c r="Y57" s="3">
        <v>528140000731299</v>
      </c>
      <c r="Z57" s="3" t="s">
        <v>183</v>
      </c>
      <c r="AA57" s="3" t="s">
        <v>184</v>
      </c>
      <c r="AB57" s="3">
        <v>7157</v>
      </c>
      <c r="AC57" s="5">
        <v>104506</v>
      </c>
    </row>
    <row r="58" spans="1:29" ht="15" thickBot="1" x14ac:dyDescent="0.35">
      <c r="A58" s="3" t="s">
        <v>177</v>
      </c>
      <c r="B58" s="3" t="s">
        <v>131</v>
      </c>
      <c r="C58" s="3">
        <v>5</v>
      </c>
      <c r="D58" s="4">
        <v>43635</v>
      </c>
      <c r="E58" s="4">
        <v>24650</v>
      </c>
      <c r="F58" s="3">
        <v>67062720447</v>
      </c>
      <c r="G58" s="3" t="s">
        <v>185</v>
      </c>
      <c r="H58" s="3" t="s">
        <v>186</v>
      </c>
      <c r="I58" s="3"/>
      <c r="J58" s="3" t="s">
        <v>175</v>
      </c>
      <c r="K58" s="3"/>
      <c r="L58" s="3" t="s">
        <v>173</v>
      </c>
      <c r="M58" s="3" t="s">
        <v>176</v>
      </c>
      <c r="N58" s="3">
        <v>3770</v>
      </c>
      <c r="O58" s="3" t="s">
        <v>97</v>
      </c>
      <c r="P58" s="3" t="s">
        <v>172</v>
      </c>
      <c r="Q58" s="3" t="s">
        <v>178</v>
      </c>
      <c r="R58" s="3" t="s">
        <v>179</v>
      </c>
      <c r="S58" s="3"/>
      <c r="T58" s="3" t="s">
        <v>180</v>
      </c>
      <c r="U58" s="3" t="s">
        <v>181</v>
      </c>
      <c r="V58" s="3" t="s">
        <v>113</v>
      </c>
      <c r="W58" s="3" t="s">
        <v>182</v>
      </c>
      <c r="X58" s="4">
        <v>43394</v>
      </c>
      <c r="Y58" s="3">
        <v>528140000731299</v>
      </c>
      <c r="Z58" s="3" t="s">
        <v>183</v>
      </c>
      <c r="AA58" s="3" t="s">
        <v>184</v>
      </c>
      <c r="AB58" s="3">
        <v>7157</v>
      </c>
      <c r="AC58" s="5">
        <v>104506</v>
      </c>
    </row>
    <row r="59" spans="1:29" x14ac:dyDescent="0.3">
      <c r="A59" s="6" t="s">
        <v>433</v>
      </c>
      <c r="B59" s="6" t="s">
        <v>91</v>
      </c>
      <c r="C59" s="6">
        <v>1</v>
      </c>
      <c r="D59" s="7">
        <v>43922</v>
      </c>
      <c r="E59" s="7">
        <v>25397</v>
      </c>
      <c r="F59" s="6">
        <v>69071318154</v>
      </c>
      <c r="G59" s="6" t="s">
        <v>434</v>
      </c>
      <c r="H59" s="6" t="s">
        <v>490</v>
      </c>
      <c r="I59" s="6"/>
      <c r="J59" s="6" t="s">
        <v>435</v>
      </c>
      <c r="K59" s="6"/>
      <c r="L59" s="6"/>
      <c r="M59" s="6" t="s">
        <v>436</v>
      </c>
      <c r="N59" s="6">
        <v>3770</v>
      </c>
      <c r="O59" s="6" t="s">
        <v>156</v>
      </c>
      <c r="P59" s="6" t="s">
        <v>437</v>
      </c>
      <c r="Q59" s="6"/>
      <c r="R59" s="6"/>
      <c r="S59" s="6"/>
      <c r="T59" s="6" t="s">
        <v>451</v>
      </c>
      <c r="U59" s="6"/>
      <c r="V59" s="6"/>
      <c r="W59" s="6"/>
      <c r="X59" s="6" t="s">
        <v>65</v>
      </c>
      <c r="Y59" s="6"/>
      <c r="Z59" s="6"/>
      <c r="AA59" s="6"/>
      <c r="AB59" s="6">
        <v>0</v>
      </c>
      <c r="AC59" s="8">
        <v>0</v>
      </c>
    </row>
  </sheetData>
  <hyperlinks>
    <hyperlink ref="J44" r:id="rId1"/>
  </hyperlinks>
  <pageMargins left="0.75" right="0.75" top="1" bottom="1" header="0.5" footer="0.5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AC59"/>
  <sheetViews>
    <sheetView showGridLines="0" workbookViewId="0"/>
  </sheetViews>
  <sheetFormatPr defaultRowHeight="14.4" x14ac:dyDescent="0.3"/>
  <cols>
    <col min="1" max="1" width="28.6640625" bestFit="1" customWidth="1"/>
    <col min="2" max="2" width="13.21875" customWidth="1"/>
    <col min="3" max="3" width="8.109375" customWidth="1"/>
    <col min="4" max="4" width="15.44140625" customWidth="1"/>
    <col min="5" max="5" width="16.33203125" customWidth="1"/>
    <col min="6" max="6" width="21.109375" customWidth="1"/>
    <col min="7" max="7" width="17.88671875" customWidth="1"/>
    <col min="8" max="8" width="15.33203125" bestFit="1" customWidth="1"/>
    <col min="9" max="9" width="13.21875" bestFit="1" customWidth="1"/>
    <col min="10" max="10" width="30" bestFit="1" customWidth="1"/>
    <col min="11" max="11" width="29.21875" bestFit="1" customWidth="1"/>
    <col min="12" max="12" width="10.109375" customWidth="1"/>
    <col min="13" max="13" width="24" bestFit="1" customWidth="1"/>
    <col min="14" max="14" width="10.6640625" customWidth="1"/>
    <col min="15" max="15" width="18.5546875" bestFit="1" customWidth="1"/>
    <col min="16" max="16" width="35.109375" bestFit="1" customWidth="1"/>
    <col min="17" max="17" width="18.109375" bestFit="1" customWidth="1"/>
    <col min="18" max="18" width="16.109375" bestFit="1" customWidth="1"/>
    <col min="19" max="19" width="20" bestFit="1" customWidth="1"/>
    <col min="20" max="20" width="21.77734375" bestFit="1" customWidth="1"/>
    <col min="21" max="21" width="20.44140625" bestFit="1" customWidth="1"/>
    <col min="22" max="22" width="10" customWidth="1"/>
    <col min="23" max="23" width="18.77734375" bestFit="1" customWidth="1"/>
    <col min="24" max="24" width="15.44140625" customWidth="1"/>
    <col min="25" max="25" width="13.88671875" customWidth="1"/>
    <col min="26" max="26" width="26.44140625" bestFit="1" customWidth="1"/>
    <col min="27" max="27" width="26" bestFit="1" customWidth="1"/>
    <col min="28" max="28" width="16.88671875" customWidth="1"/>
    <col min="29" max="29" width="17.77734375" customWidth="1"/>
  </cols>
  <sheetData>
    <row r="1" spans="1:29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" t="s">
        <v>28</v>
      </c>
    </row>
    <row r="2" spans="1:29" ht="15" thickBot="1" x14ac:dyDescent="0.35">
      <c r="A2" s="3" t="s">
        <v>445</v>
      </c>
      <c r="B2" s="3" t="s">
        <v>91</v>
      </c>
      <c r="C2" s="3">
        <v>1</v>
      </c>
      <c r="D2" s="4">
        <v>44022</v>
      </c>
      <c r="E2" s="4">
        <v>28682</v>
      </c>
      <c r="F2" s="3">
        <v>78071118706</v>
      </c>
      <c r="G2" s="3" t="s">
        <v>446</v>
      </c>
      <c r="H2" s="3" t="s">
        <v>447</v>
      </c>
      <c r="I2" s="3"/>
      <c r="J2" s="3" t="s">
        <v>448</v>
      </c>
      <c r="K2" s="3"/>
      <c r="L2" s="3"/>
      <c r="M2" s="3" t="s">
        <v>449</v>
      </c>
      <c r="N2" s="3">
        <v>3770</v>
      </c>
      <c r="O2" s="3" t="s">
        <v>450</v>
      </c>
      <c r="P2" s="3"/>
      <c r="Q2" s="3"/>
      <c r="R2" s="3"/>
      <c r="S2" s="3"/>
      <c r="T2" s="3" t="s">
        <v>451</v>
      </c>
      <c r="U2" s="3"/>
      <c r="V2" s="3"/>
      <c r="W2" s="3"/>
      <c r="X2" s="3" t="s">
        <v>65</v>
      </c>
      <c r="Y2" s="3"/>
      <c r="Z2" s="3"/>
      <c r="AA2" s="3"/>
      <c r="AB2" s="3">
        <v>0</v>
      </c>
      <c r="AC2" s="5">
        <v>0</v>
      </c>
    </row>
    <row r="3" spans="1:29" ht="15" thickBot="1" x14ac:dyDescent="0.35">
      <c r="A3" s="3" t="s">
        <v>431</v>
      </c>
      <c r="B3" s="3" t="s">
        <v>91</v>
      </c>
      <c r="C3" s="3">
        <v>1</v>
      </c>
      <c r="D3" s="4">
        <v>44013</v>
      </c>
      <c r="E3" s="4">
        <v>32275</v>
      </c>
      <c r="F3" s="3">
        <v>88120517951</v>
      </c>
      <c r="G3" s="3" t="s">
        <v>452</v>
      </c>
      <c r="H3" s="3" t="s">
        <v>453</v>
      </c>
      <c r="I3" s="3"/>
      <c r="J3" s="3" t="s">
        <v>438</v>
      </c>
      <c r="K3" s="3"/>
      <c r="L3" s="3"/>
      <c r="M3" s="3" t="s">
        <v>439</v>
      </c>
      <c r="N3" s="3">
        <v>3770</v>
      </c>
      <c r="O3" s="3" t="s">
        <v>97</v>
      </c>
      <c r="P3" s="3" t="s">
        <v>454</v>
      </c>
      <c r="Q3" s="3"/>
      <c r="R3" s="3"/>
      <c r="S3" s="3"/>
      <c r="T3" s="3" t="s">
        <v>440</v>
      </c>
      <c r="U3" s="3" t="s">
        <v>441</v>
      </c>
      <c r="V3" s="3" t="s">
        <v>37</v>
      </c>
      <c r="W3" s="3" t="s">
        <v>442</v>
      </c>
      <c r="X3" s="4">
        <v>43828</v>
      </c>
      <c r="Y3" s="3">
        <v>981100004718520</v>
      </c>
      <c r="Z3" s="3" t="s">
        <v>443</v>
      </c>
      <c r="AA3" s="3" t="s">
        <v>444</v>
      </c>
      <c r="AB3" s="3">
        <v>0</v>
      </c>
      <c r="AC3" s="5">
        <v>0</v>
      </c>
    </row>
    <row r="4" spans="1:29" ht="15" thickBot="1" x14ac:dyDescent="0.35">
      <c r="A4" s="3" t="s">
        <v>454</v>
      </c>
      <c r="B4" s="3" t="s">
        <v>131</v>
      </c>
      <c r="C4" s="3">
        <v>5</v>
      </c>
      <c r="D4" s="4">
        <v>44013</v>
      </c>
      <c r="E4" s="3" t="s">
        <v>65</v>
      </c>
      <c r="F4" s="3"/>
      <c r="G4" s="3" t="s">
        <v>455</v>
      </c>
      <c r="H4" s="3"/>
      <c r="I4" s="3"/>
      <c r="J4" s="3"/>
      <c r="K4" s="3" t="s">
        <v>438</v>
      </c>
      <c r="L4" s="3"/>
      <c r="M4" s="3" t="s">
        <v>439</v>
      </c>
      <c r="N4" s="3">
        <v>3770</v>
      </c>
      <c r="O4" s="3" t="s">
        <v>97</v>
      </c>
      <c r="P4" s="3" t="s">
        <v>431</v>
      </c>
      <c r="Q4" s="3"/>
      <c r="R4" s="3"/>
      <c r="S4" s="3"/>
      <c r="T4" s="3" t="s">
        <v>440</v>
      </c>
      <c r="U4" s="3" t="s">
        <v>441</v>
      </c>
      <c r="V4" s="3" t="s">
        <v>37</v>
      </c>
      <c r="W4" s="3" t="s">
        <v>442</v>
      </c>
      <c r="X4" s="4">
        <v>43828</v>
      </c>
      <c r="Y4" s="3">
        <v>981100004718520</v>
      </c>
      <c r="Z4" s="3" t="s">
        <v>443</v>
      </c>
      <c r="AA4" s="3" t="s">
        <v>444</v>
      </c>
      <c r="AB4" s="3">
        <v>0</v>
      </c>
      <c r="AC4" s="5">
        <v>0</v>
      </c>
    </row>
    <row r="5" spans="1:29" ht="15" thickBot="1" x14ac:dyDescent="0.35">
      <c r="A5" s="3" t="s">
        <v>56</v>
      </c>
      <c r="B5" s="3" t="s">
        <v>91</v>
      </c>
      <c r="C5" s="3">
        <v>1</v>
      </c>
      <c r="D5" s="4">
        <v>39083</v>
      </c>
      <c r="E5" s="4">
        <v>27935</v>
      </c>
      <c r="F5" s="3"/>
      <c r="G5" s="3" t="s">
        <v>57</v>
      </c>
      <c r="H5" s="3" t="s">
        <v>58</v>
      </c>
      <c r="I5" s="3"/>
      <c r="J5" s="3" t="s">
        <v>59</v>
      </c>
      <c r="K5" s="3"/>
      <c r="L5" s="3"/>
      <c r="M5" s="3" t="s">
        <v>60</v>
      </c>
      <c r="N5" s="3">
        <v>3730</v>
      </c>
      <c r="O5" s="3" t="s">
        <v>61</v>
      </c>
      <c r="P5" s="3" t="s">
        <v>62</v>
      </c>
      <c r="Q5" s="3"/>
      <c r="R5" s="3"/>
      <c r="S5" s="3"/>
      <c r="T5" s="3" t="s">
        <v>63</v>
      </c>
      <c r="U5" s="3" t="s">
        <v>64</v>
      </c>
      <c r="V5" s="3"/>
      <c r="W5" s="3"/>
      <c r="X5" s="4">
        <v>41476</v>
      </c>
      <c r="Y5" s="3"/>
      <c r="Z5" s="3"/>
      <c r="AA5" s="3"/>
      <c r="AB5" s="3">
        <v>0</v>
      </c>
      <c r="AC5" s="5">
        <v>0</v>
      </c>
    </row>
    <row r="6" spans="1:29" ht="15" thickBot="1" x14ac:dyDescent="0.35">
      <c r="A6" s="3" t="s">
        <v>62</v>
      </c>
      <c r="B6" s="3"/>
      <c r="C6" s="3">
        <v>5</v>
      </c>
      <c r="D6" s="4">
        <v>39083</v>
      </c>
      <c r="E6" s="3" t="s">
        <v>65</v>
      </c>
      <c r="F6" s="3"/>
      <c r="G6" s="3" t="s">
        <v>66</v>
      </c>
      <c r="H6" s="3"/>
      <c r="I6" s="3"/>
      <c r="J6" s="3"/>
      <c r="K6" s="3"/>
      <c r="L6" s="3" t="s">
        <v>57</v>
      </c>
      <c r="M6" s="3" t="s">
        <v>60</v>
      </c>
      <c r="N6" s="3">
        <v>3730</v>
      </c>
      <c r="O6" s="3" t="s">
        <v>61</v>
      </c>
      <c r="P6" s="3" t="s">
        <v>56</v>
      </c>
      <c r="Q6" s="3"/>
      <c r="R6" s="3"/>
      <c r="S6" s="3"/>
      <c r="T6" s="3" t="s">
        <v>63</v>
      </c>
      <c r="U6" s="3"/>
      <c r="V6" s="3"/>
      <c r="W6" s="3"/>
      <c r="X6" s="4">
        <v>41476</v>
      </c>
      <c r="Y6" s="3"/>
      <c r="Z6" s="3"/>
      <c r="AA6" s="3"/>
      <c r="AB6" s="3">
        <v>0</v>
      </c>
      <c r="AC6" s="5">
        <v>0</v>
      </c>
    </row>
    <row r="7" spans="1:29" ht="15" thickBot="1" x14ac:dyDescent="0.35">
      <c r="A7" s="3" t="s">
        <v>214</v>
      </c>
      <c r="B7" s="3"/>
      <c r="C7" s="3">
        <v>1</v>
      </c>
      <c r="D7" s="4">
        <v>43831</v>
      </c>
      <c r="E7" s="4">
        <v>21262</v>
      </c>
      <c r="F7" s="3"/>
      <c r="G7" s="3" t="s">
        <v>382</v>
      </c>
      <c r="H7" s="3" t="s">
        <v>215</v>
      </c>
      <c r="I7" s="3"/>
      <c r="J7" s="3" t="s">
        <v>216</v>
      </c>
      <c r="K7" s="3"/>
      <c r="L7" s="3"/>
      <c r="M7" s="3" t="s">
        <v>217</v>
      </c>
      <c r="N7" s="3">
        <v>4520</v>
      </c>
      <c r="O7" s="3" t="s">
        <v>218</v>
      </c>
      <c r="P7" s="3" t="s">
        <v>219</v>
      </c>
      <c r="Q7" s="3"/>
      <c r="R7" s="3"/>
      <c r="S7" s="3"/>
      <c r="T7" s="3" t="s">
        <v>220</v>
      </c>
      <c r="U7" s="3" t="s">
        <v>221</v>
      </c>
      <c r="V7" s="3"/>
      <c r="W7" s="3"/>
      <c r="X7" s="3" t="s">
        <v>65</v>
      </c>
      <c r="Y7" s="3"/>
      <c r="Z7" s="3"/>
      <c r="AA7" s="3"/>
      <c r="AB7" s="3">
        <v>0</v>
      </c>
      <c r="AC7" s="5">
        <v>0</v>
      </c>
    </row>
    <row r="8" spans="1:29" ht="15" thickBot="1" x14ac:dyDescent="0.35">
      <c r="A8" s="3" t="s">
        <v>219</v>
      </c>
      <c r="B8" s="3"/>
      <c r="C8" s="3">
        <v>5</v>
      </c>
      <c r="D8" s="4">
        <v>43831</v>
      </c>
      <c r="E8" s="3" t="s">
        <v>65</v>
      </c>
      <c r="F8" s="3"/>
      <c r="G8" s="3" t="s">
        <v>383</v>
      </c>
      <c r="H8" s="3"/>
      <c r="I8" s="3"/>
      <c r="J8" s="3"/>
      <c r="K8" s="3"/>
      <c r="L8" s="3" t="s">
        <v>382</v>
      </c>
      <c r="M8" s="3" t="s">
        <v>217</v>
      </c>
      <c r="N8" s="3">
        <v>4520</v>
      </c>
      <c r="O8" s="3" t="s">
        <v>218</v>
      </c>
      <c r="P8" s="3" t="s">
        <v>214</v>
      </c>
      <c r="Q8" s="3"/>
      <c r="R8" s="3"/>
      <c r="S8" s="3"/>
      <c r="T8" s="3" t="s">
        <v>220</v>
      </c>
      <c r="U8" s="3" t="s">
        <v>221</v>
      </c>
      <c r="V8" s="3"/>
      <c r="W8" s="3"/>
      <c r="X8" s="3" t="s">
        <v>65</v>
      </c>
      <c r="Y8" s="3"/>
      <c r="Z8" s="3"/>
      <c r="AA8" s="3"/>
      <c r="AB8" s="3">
        <v>0</v>
      </c>
      <c r="AC8" s="5">
        <v>0</v>
      </c>
    </row>
    <row r="9" spans="1:29" ht="15" thickBot="1" x14ac:dyDescent="0.35">
      <c r="A9" s="3" t="s">
        <v>90</v>
      </c>
      <c r="B9" s="3" t="s">
        <v>91</v>
      </c>
      <c r="C9" s="3">
        <v>1</v>
      </c>
      <c r="D9" s="4">
        <v>40544</v>
      </c>
      <c r="E9" s="4">
        <v>20347</v>
      </c>
      <c r="F9" s="3">
        <v>55091532159</v>
      </c>
      <c r="G9" s="3" t="s">
        <v>92</v>
      </c>
      <c r="H9" s="3" t="s">
        <v>93</v>
      </c>
      <c r="I9" s="3" t="s">
        <v>94</v>
      </c>
      <c r="J9" s="3" t="s">
        <v>95</v>
      </c>
      <c r="K9" s="3"/>
      <c r="L9" s="3"/>
      <c r="M9" s="3" t="s">
        <v>96</v>
      </c>
      <c r="N9" s="3">
        <v>3770</v>
      </c>
      <c r="O9" s="3" t="s">
        <v>97</v>
      </c>
      <c r="P9" s="3" t="s">
        <v>98</v>
      </c>
      <c r="Q9" s="3"/>
      <c r="R9" s="3"/>
      <c r="S9" s="3"/>
      <c r="T9" s="3" t="s">
        <v>99</v>
      </c>
      <c r="U9" s="3" t="s">
        <v>428</v>
      </c>
      <c r="V9" s="3" t="s">
        <v>37</v>
      </c>
      <c r="W9" s="3" t="s">
        <v>100</v>
      </c>
      <c r="X9" s="4">
        <v>42238</v>
      </c>
      <c r="Y9" s="3">
        <v>981100004090729</v>
      </c>
      <c r="Z9" s="3" t="s">
        <v>101</v>
      </c>
      <c r="AA9" s="3" t="s">
        <v>102</v>
      </c>
      <c r="AB9" s="3">
        <v>6604</v>
      </c>
      <c r="AC9" s="5">
        <v>198301</v>
      </c>
    </row>
    <row r="10" spans="1:29" ht="15" thickBot="1" x14ac:dyDescent="0.35">
      <c r="A10" s="3" t="s">
        <v>98</v>
      </c>
      <c r="B10" s="3" t="s">
        <v>131</v>
      </c>
      <c r="C10" s="3">
        <v>5</v>
      </c>
      <c r="D10" s="4">
        <v>40544</v>
      </c>
      <c r="E10" s="4">
        <v>19995</v>
      </c>
      <c r="F10" s="3"/>
      <c r="G10" s="3" t="s">
        <v>103</v>
      </c>
      <c r="H10" s="3" t="s">
        <v>104</v>
      </c>
      <c r="I10" s="3"/>
      <c r="J10" s="3"/>
      <c r="K10" s="3" t="s">
        <v>105</v>
      </c>
      <c r="L10" s="3" t="s">
        <v>92</v>
      </c>
      <c r="M10" s="3" t="s">
        <v>96</v>
      </c>
      <c r="N10" s="3">
        <v>3770</v>
      </c>
      <c r="O10" s="3" t="s">
        <v>97</v>
      </c>
      <c r="P10" s="3" t="s">
        <v>90</v>
      </c>
      <c r="Q10" s="3"/>
      <c r="R10" s="3"/>
      <c r="S10" s="3"/>
      <c r="T10" s="3" t="s">
        <v>99</v>
      </c>
      <c r="U10" s="3" t="s">
        <v>428</v>
      </c>
      <c r="V10" s="3"/>
      <c r="W10" s="3"/>
      <c r="X10" s="4">
        <v>42238</v>
      </c>
      <c r="Y10" s="3"/>
      <c r="Z10" s="3"/>
      <c r="AA10" s="3"/>
      <c r="AB10" s="3">
        <v>0</v>
      </c>
      <c r="AC10" s="5">
        <v>0</v>
      </c>
    </row>
    <row r="11" spans="1:29" ht="15" thickBot="1" x14ac:dyDescent="0.35">
      <c r="A11" s="3" t="s">
        <v>43</v>
      </c>
      <c r="B11" s="3" t="s">
        <v>91</v>
      </c>
      <c r="C11" s="3">
        <v>1</v>
      </c>
      <c r="D11" s="4">
        <v>38353</v>
      </c>
      <c r="E11" s="4">
        <v>24459</v>
      </c>
      <c r="F11" s="3"/>
      <c r="G11" s="3" t="s">
        <v>44</v>
      </c>
      <c r="H11" s="3" t="s">
        <v>45</v>
      </c>
      <c r="I11" s="3" t="s">
        <v>46</v>
      </c>
      <c r="J11" s="3" t="s">
        <v>47</v>
      </c>
      <c r="K11" s="3"/>
      <c r="L11" s="3"/>
      <c r="M11" s="3" t="s">
        <v>48</v>
      </c>
      <c r="N11" s="3">
        <v>3700</v>
      </c>
      <c r="O11" s="3" t="s">
        <v>49</v>
      </c>
      <c r="P11" s="3" t="s">
        <v>50</v>
      </c>
      <c r="Q11" s="3"/>
      <c r="R11" s="3"/>
      <c r="S11" s="3"/>
      <c r="T11" s="3" t="s">
        <v>51</v>
      </c>
      <c r="U11" s="3" t="s">
        <v>52</v>
      </c>
      <c r="V11" s="3" t="s">
        <v>113</v>
      </c>
      <c r="W11" s="3" t="s">
        <v>365</v>
      </c>
      <c r="X11" s="4">
        <v>43559</v>
      </c>
      <c r="Y11" s="3">
        <v>981100004616928</v>
      </c>
      <c r="Z11" s="3" t="s">
        <v>53</v>
      </c>
      <c r="AA11" s="3" t="s">
        <v>54</v>
      </c>
      <c r="AB11" s="3">
        <v>0</v>
      </c>
      <c r="AC11" s="5">
        <v>0</v>
      </c>
    </row>
    <row r="12" spans="1:29" ht="15" thickBot="1" x14ac:dyDescent="0.35">
      <c r="A12" s="3" t="s">
        <v>50</v>
      </c>
      <c r="B12" s="3"/>
      <c r="C12" s="3">
        <v>5</v>
      </c>
      <c r="D12" s="4">
        <v>38718</v>
      </c>
      <c r="E12" s="4">
        <v>24050</v>
      </c>
      <c r="F12" s="3"/>
      <c r="G12" s="3" t="s">
        <v>55</v>
      </c>
      <c r="H12" s="3"/>
      <c r="I12" s="3"/>
      <c r="J12" s="3"/>
      <c r="K12" s="3"/>
      <c r="L12" s="3" t="s">
        <v>44</v>
      </c>
      <c r="M12" s="3" t="s">
        <v>48</v>
      </c>
      <c r="N12" s="3">
        <v>3700</v>
      </c>
      <c r="O12" s="3" t="s">
        <v>49</v>
      </c>
      <c r="P12" s="3" t="s">
        <v>43</v>
      </c>
      <c r="Q12" s="3"/>
      <c r="R12" s="3"/>
      <c r="S12" s="3"/>
      <c r="T12" s="3" t="s">
        <v>51</v>
      </c>
      <c r="U12" s="3" t="s">
        <v>52</v>
      </c>
      <c r="V12" s="3"/>
      <c r="W12" s="3"/>
      <c r="X12" s="4">
        <v>43559</v>
      </c>
      <c r="Y12" s="3"/>
      <c r="Z12" s="3" t="s">
        <v>53</v>
      </c>
      <c r="AA12" s="3" t="s">
        <v>54</v>
      </c>
      <c r="AB12" s="3">
        <v>0</v>
      </c>
      <c r="AC12" s="5">
        <v>0</v>
      </c>
    </row>
    <row r="13" spans="1:29" ht="15" thickBot="1" x14ac:dyDescent="0.35">
      <c r="A13" s="3" t="s">
        <v>222</v>
      </c>
      <c r="B13" s="3" t="s">
        <v>91</v>
      </c>
      <c r="C13" s="3">
        <v>1</v>
      </c>
      <c r="D13" s="4">
        <v>33604</v>
      </c>
      <c r="E13" s="4">
        <v>20364</v>
      </c>
      <c r="F13" s="3">
        <v>55100200395</v>
      </c>
      <c r="G13" s="3" t="s">
        <v>384</v>
      </c>
      <c r="H13" s="3" t="s">
        <v>223</v>
      </c>
      <c r="I13" s="3" t="s">
        <v>224</v>
      </c>
      <c r="J13" s="3" t="s">
        <v>225</v>
      </c>
      <c r="K13" s="3"/>
      <c r="L13" s="3"/>
      <c r="M13" s="3" t="s">
        <v>226</v>
      </c>
      <c r="N13" s="3">
        <v>3700</v>
      </c>
      <c r="O13" s="3" t="s">
        <v>49</v>
      </c>
      <c r="P13" s="3" t="s">
        <v>227</v>
      </c>
      <c r="Q13" s="3"/>
      <c r="R13" s="3"/>
      <c r="S13" s="3"/>
      <c r="T13" s="3" t="s">
        <v>228</v>
      </c>
      <c r="U13" s="3" t="s">
        <v>386</v>
      </c>
      <c r="V13" s="3" t="s">
        <v>113</v>
      </c>
      <c r="W13" s="3" t="s">
        <v>387</v>
      </c>
      <c r="X13" s="4">
        <v>41616</v>
      </c>
      <c r="Y13" s="3">
        <v>981100004029477</v>
      </c>
      <c r="Z13" s="3"/>
      <c r="AA13" s="3"/>
      <c r="AB13" s="3">
        <v>6876</v>
      </c>
      <c r="AC13" s="5">
        <v>100473</v>
      </c>
    </row>
    <row r="14" spans="1:29" ht="15" thickBot="1" x14ac:dyDescent="0.35">
      <c r="A14" s="3" t="s">
        <v>227</v>
      </c>
      <c r="B14" s="3" t="s">
        <v>131</v>
      </c>
      <c r="C14" s="3">
        <v>5</v>
      </c>
      <c r="D14" s="4">
        <v>34700</v>
      </c>
      <c r="E14" s="3" t="s">
        <v>65</v>
      </c>
      <c r="F14" s="3"/>
      <c r="G14" s="3" t="s">
        <v>385</v>
      </c>
      <c r="H14" s="3"/>
      <c r="I14" s="3" t="s">
        <v>224</v>
      </c>
      <c r="J14" s="3"/>
      <c r="K14" s="3"/>
      <c r="L14" s="3" t="s">
        <v>384</v>
      </c>
      <c r="M14" s="3" t="s">
        <v>226</v>
      </c>
      <c r="N14" s="3">
        <v>3700</v>
      </c>
      <c r="O14" s="3" t="s">
        <v>49</v>
      </c>
      <c r="P14" s="3" t="s">
        <v>222</v>
      </c>
      <c r="Q14" s="3"/>
      <c r="R14" s="3"/>
      <c r="S14" s="3"/>
      <c r="T14" s="3" t="s">
        <v>228</v>
      </c>
      <c r="U14" s="3"/>
      <c r="V14" s="3"/>
      <c r="W14" s="3"/>
      <c r="X14" s="3" t="s">
        <v>65</v>
      </c>
      <c r="Y14" s="3"/>
      <c r="Z14" s="3"/>
      <c r="AA14" s="3"/>
      <c r="AB14" s="3">
        <v>0</v>
      </c>
      <c r="AC14" s="5">
        <v>0</v>
      </c>
    </row>
    <row r="15" spans="1:29" ht="15" thickBot="1" x14ac:dyDescent="0.35">
      <c r="A15" s="3" t="s">
        <v>120</v>
      </c>
      <c r="B15" s="3" t="s">
        <v>91</v>
      </c>
      <c r="C15" s="3">
        <v>1</v>
      </c>
      <c r="D15" s="4">
        <v>42578</v>
      </c>
      <c r="E15" s="4">
        <v>24460</v>
      </c>
      <c r="F15" s="3">
        <v>66121922989</v>
      </c>
      <c r="G15" s="3" t="s">
        <v>121</v>
      </c>
      <c r="H15" s="3" t="s">
        <v>122</v>
      </c>
      <c r="I15" s="3" t="s">
        <v>123</v>
      </c>
      <c r="J15" s="3" t="s">
        <v>124</v>
      </c>
      <c r="K15" s="3"/>
      <c r="L15" s="3"/>
      <c r="M15" s="3" t="s">
        <v>125</v>
      </c>
      <c r="N15" s="3">
        <v>3770</v>
      </c>
      <c r="O15" s="3" t="s">
        <v>97</v>
      </c>
      <c r="P15" s="3" t="s">
        <v>126</v>
      </c>
      <c r="Q15" s="3"/>
      <c r="R15" s="3"/>
      <c r="S15" s="3"/>
      <c r="T15" s="3" t="s">
        <v>127</v>
      </c>
      <c r="U15" s="3" t="s">
        <v>428</v>
      </c>
      <c r="V15" s="3" t="s">
        <v>37</v>
      </c>
      <c r="W15" s="3" t="s">
        <v>128</v>
      </c>
      <c r="X15" s="4">
        <v>42453</v>
      </c>
      <c r="Y15" s="3">
        <v>981100004284959</v>
      </c>
      <c r="Z15" s="3" t="s">
        <v>129</v>
      </c>
      <c r="AA15" s="3" t="s">
        <v>130</v>
      </c>
      <c r="AB15" s="3">
        <v>6879</v>
      </c>
      <c r="AC15" s="5">
        <v>101605</v>
      </c>
    </row>
    <row r="16" spans="1:29" ht="15" thickBot="1" x14ac:dyDescent="0.35">
      <c r="A16" s="3" t="s">
        <v>126</v>
      </c>
      <c r="B16" s="3" t="s">
        <v>131</v>
      </c>
      <c r="C16" s="3">
        <v>5</v>
      </c>
      <c r="D16" s="4">
        <v>43114</v>
      </c>
      <c r="E16" s="4">
        <v>23821</v>
      </c>
      <c r="F16" s="3">
        <v>65032022823</v>
      </c>
      <c r="G16" s="3" t="s">
        <v>132</v>
      </c>
      <c r="H16" s="3" t="s">
        <v>133</v>
      </c>
      <c r="I16" s="3" t="s">
        <v>123</v>
      </c>
      <c r="J16" s="3" t="s">
        <v>134</v>
      </c>
      <c r="K16" s="3"/>
      <c r="L16" s="3" t="s">
        <v>121</v>
      </c>
      <c r="M16" s="3" t="s">
        <v>125</v>
      </c>
      <c r="N16" s="3">
        <v>3770</v>
      </c>
      <c r="O16" s="3" t="s">
        <v>97</v>
      </c>
      <c r="P16" s="3" t="s">
        <v>120</v>
      </c>
      <c r="Q16" s="3"/>
      <c r="R16" s="3"/>
      <c r="S16" s="3"/>
      <c r="T16" s="3" t="s">
        <v>127</v>
      </c>
      <c r="U16" s="3" t="s">
        <v>428</v>
      </c>
      <c r="V16" s="3" t="s">
        <v>37</v>
      </c>
      <c r="W16" s="3" t="s">
        <v>128</v>
      </c>
      <c r="X16" s="4">
        <v>42453</v>
      </c>
      <c r="Y16" s="3">
        <v>981100004284959</v>
      </c>
      <c r="Z16" s="3" t="s">
        <v>129</v>
      </c>
      <c r="AA16" s="3" t="s">
        <v>130</v>
      </c>
      <c r="AB16" s="3">
        <v>6879</v>
      </c>
      <c r="AC16" s="5">
        <v>101605</v>
      </c>
    </row>
    <row r="17" spans="1:29" ht="15" thickBot="1" x14ac:dyDescent="0.35">
      <c r="A17" s="3" t="s">
        <v>135</v>
      </c>
      <c r="B17" s="3" t="s">
        <v>91</v>
      </c>
      <c r="C17" s="3">
        <v>1</v>
      </c>
      <c r="D17" s="4">
        <v>43335</v>
      </c>
      <c r="E17" s="4">
        <v>25409</v>
      </c>
      <c r="F17" s="3">
        <v>69072538176</v>
      </c>
      <c r="G17" s="3" t="s">
        <v>136</v>
      </c>
      <c r="H17" s="3" t="s">
        <v>137</v>
      </c>
      <c r="I17" s="3"/>
      <c r="J17" s="3" t="s">
        <v>138</v>
      </c>
      <c r="K17" s="3"/>
      <c r="L17" s="3"/>
      <c r="M17" s="3" t="s">
        <v>139</v>
      </c>
      <c r="N17" s="3">
        <v>3740</v>
      </c>
      <c r="O17" s="3" t="s">
        <v>140</v>
      </c>
      <c r="P17" s="3" t="s">
        <v>141</v>
      </c>
      <c r="Q17" s="3"/>
      <c r="R17" s="3"/>
      <c r="S17" s="3"/>
      <c r="T17" s="3" t="s">
        <v>142</v>
      </c>
      <c r="U17" s="3" t="s">
        <v>388</v>
      </c>
      <c r="V17" s="3" t="s">
        <v>113</v>
      </c>
      <c r="W17" s="3" t="s">
        <v>389</v>
      </c>
      <c r="X17" s="4">
        <v>43183</v>
      </c>
      <c r="Y17" s="3">
        <v>981189900093218</v>
      </c>
      <c r="Z17" s="3"/>
      <c r="AA17" s="3"/>
      <c r="AB17" s="3">
        <v>7086</v>
      </c>
      <c r="AC17" s="5">
        <v>104135</v>
      </c>
    </row>
    <row r="18" spans="1:29" ht="15" thickBot="1" x14ac:dyDescent="0.35">
      <c r="A18" s="3" t="s">
        <v>135</v>
      </c>
      <c r="B18" s="3" t="s">
        <v>91</v>
      </c>
      <c r="C18" s="3">
        <v>1</v>
      </c>
      <c r="D18" s="4">
        <v>43335</v>
      </c>
      <c r="E18" s="4">
        <v>25409</v>
      </c>
      <c r="F18" s="3">
        <v>69072538176</v>
      </c>
      <c r="G18" s="3" t="s">
        <v>136</v>
      </c>
      <c r="H18" s="3" t="s">
        <v>137</v>
      </c>
      <c r="I18" s="3"/>
      <c r="J18" s="3" t="s">
        <v>138</v>
      </c>
      <c r="K18" s="3"/>
      <c r="L18" s="3"/>
      <c r="M18" s="3" t="s">
        <v>139</v>
      </c>
      <c r="N18" s="3">
        <v>3740</v>
      </c>
      <c r="O18" s="3" t="s">
        <v>140</v>
      </c>
      <c r="P18" s="3" t="s">
        <v>141</v>
      </c>
      <c r="Q18" s="3"/>
      <c r="R18" s="3"/>
      <c r="S18" s="3"/>
      <c r="T18" s="3" t="s">
        <v>456</v>
      </c>
      <c r="U18" s="3" t="s">
        <v>457</v>
      </c>
      <c r="V18" s="3" t="s">
        <v>37</v>
      </c>
      <c r="W18" s="3" t="s">
        <v>458</v>
      </c>
      <c r="X18" s="4">
        <v>44013</v>
      </c>
      <c r="Y18" s="3">
        <v>981100004740323</v>
      </c>
      <c r="Z18" s="3" t="s">
        <v>459</v>
      </c>
      <c r="AA18" s="3" t="s">
        <v>460</v>
      </c>
      <c r="AB18" s="3">
        <v>7260</v>
      </c>
      <c r="AC18" s="5">
        <v>105348</v>
      </c>
    </row>
    <row r="19" spans="1:29" ht="15" thickBot="1" x14ac:dyDescent="0.35">
      <c r="A19" s="3" t="s">
        <v>141</v>
      </c>
      <c r="B19" s="3"/>
      <c r="C19" s="3">
        <v>5</v>
      </c>
      <c r="D19" s="4">
        <v>43627</v>
      </c>
      <c r="E19" s="3" t="s">
        <v>65</v>
      </c>
      <c r="F19" s="3"/>
      <c r="G19" s="3" t="s">
        <v>171</v>
      </c>
      <c r="H19" s="3"/>
      <c r="I19" s="3"/>
      <c r="J19" s="3"/>
      <c r="K19" s="3"/>
      <c r="L19" s="3" t="s">
        <v>136</v>
      </c>
      <c r="M19" s="3" t="s">
        <v>139</v>
      </c>
      <c r="N19" s="3">
        <v>3740</v>
      </c>
      <c r="O19" s="3" t="s">
        <v>140</v>
      </c>
      <c r="P19" s="3" t="s">
        <v>135</v>
      </c>
      <c r="Q19" s="3"/>
      <c r="R19" s="3"/>
      <c r="S19" s="3"/>
      <c r="T19" s="3" t="s">
        <v>142</v>
      </c>
      <c r="U19" s="3" t="s">
        <v>388</v>
      </c>
      <c r="V19" s="3" t="s">
        <v>113</v>
      </c>
      <c r="W19" s="3" t="s">
        <v>389</v>
      </c>
      <c r="X19" s="4">
        <v>43183</v>
      </c>
      <c r="Y19" s="3">
        <v>981189900093218</v>
      </c>
      <c r="Z19" s="3"/>
      <c r="AA19" s="3"/>
      <c r="AB19" s="3">
        <v>7086</v>
      </c>
      <c r="AC19" s="5">
        <v>104135</v>
      </c>
    </row>
    <row r="20" spans="1:29" ht="15" thickBot="1" x14ac:dyDescent="0.35">
      <c r="A20" s="3" t="s">
        <v>143</v>
      </c>
      <c r="B20" s="3"/>
      <c r="C20" s="3">
        <v>1</v>
      </c>
      <c r="D20" s="4">
        <v>43446</v>
      </c>
      <c r="E20" s="4">
        <v>19430</v>
      </c>
      <c r="F20" s="3"/>
      <c r="G20" s="3" t="s">
        <v>144</v>
      </c>
      <c r="H20" s="3" t="s">
        <v>145</v>
      </c>
      <c r="I20" s="3"/>
      <c r="J20" s="3" t="s">
        <v>146</v>
      </c>
      <c r="K20" s="3"/>
      <c r="L20" s="3"/>
      <c r="M20" s="3" t="s">
        <v>147</v>
      </c>
      <c r="N20" s="3">
        <v>3700</v>
      </c>
      <c r="O20" s="3" t="s">
        <v>49</v>
      </c>
      <c r="P20" s="3" t="s">
        <v>148</v>
      </c>
      <c r="Q20" s="3"/>
      <c r="R20" s="3"/>
      <c r="S20" s="3"/>
      <c r="T20" s="3" t="s">
        <v>451</v>
      </c>
      <c r="U20" s="3"/>
      <c r="V20" s="3"/>
      <c r="W20" s="3"/>
      <c r="X20" s="3" t="s">
        <v>65</v>
      </c>
      <c r="Y20" s="3"/>
      <c r="Z20" s="3"/>
      <c r="AA20" s="3"/>
      <c r="AB20" s="3">
        <v>0</v>
      </c>
      <c r="AC20" s="5">
        <v>0</v>
      </c>
    </row>
    <row r="21" spans="1:29" ht="15" thickBot="1" x14ac:dyDescent="0.35">
      <c r="A21" s="3" t="s">
        <v>148</v>
      </c>
      <c r="B21" s="3"/>
      <c r="C21" s="3">
        <v>5</v>
      </c>
      <c r="D21" s="4">
        <v>43446</v>
      </c>
      <c r="E21" s="4">
        <v>21126</v>
      </c>
      <c r="F21" s="3"/>
      <c r="G21" s="3" t="s">
        <v>149</v>
      </c>
      <c r="H21" s="3"/>
      <c r="I21" s="3"/>
      <c r="J21" s="3"/>
      <c r="K21" s="3" t="s">
        <v>150</v>
      </c>
      <c r="L21" s="3" t="s">
        <v>144</v>
      </c>
      <c r="M21" s="3" t="s">
        <v>147</v>
      </c>
      <c r="N21" s="3">
        <v>3700</v>
      </c>
      <c r="O21" s="3" t="s">
        <v>49</v>
      </c>
      <c r="P21" s="3" t="s">
        <v>143</v>
      </c>
      <c r="Q21" s="3"/>
      <c r="R21" s="3"/>
      <c r="S21" s="3"/>
      <c r="T21" s="3" t="s">
        <v>451</v>
      </c>
      <c r="U21" s="3"/>
      <c r="V21" s="3"/>
      <c r="W21" s="3"/>
      <c r="X21" s="3" t="s">
        <v>65</v>
      </c>
      <c r="Y21" s="3"/>
      <c r="Z21" s="3"/>
      <c r="AA21" s="3"/>
      <c r="AB21" s="3">
        <v>0</v>
      </c>
      <c r="AC21" s="5">
        <v>0</v>
      </c>
    </row>
    <row r="22" spans="1:29" ht="15" thickBot="1" x14ac:dyDescent="0.35">
      <c r="A22" s="3" t="s">
        <v>229</v>
      </c>
      <c r="B22" s="3" t="s">
        <v>91</v>
      </c>
      <c r="C22" s="3">
        <v>1</v>
      </c>
      <c r="D22" s="4">
        <v>43757</v>
      </c>
      <c r="E22" s="4">
        <v>29565</v>
      </c>
      <c r="F22" s="3">
        <v>80121012974</v>
      </c>
      <c r="G22" s="3" t="s">
        <v>379</v>
      </c>
      <c r="H22" s="3" t="s">
        <v>230</v>
      </c>
      <c r="I22" s="3"/>
      <c r="J22" s="3" t="s">
        <v>231</v>
      </c>
      <c r="K22" s="3"/>
      <c r="L22" s="3"/>
      <c r="M22" s="3" t="s">
        <v>232</v>
      </c>
      <c r="N22" s="3">
        <v>3700</v>
      </c>
      <c r="O22" s="3" t="s">
        <v>233</v>
      </c>
      <c r="P22" s="3" t="s">
        <v>234</v>
      </c>
      <c r="Q22" s="3" t="s">
        <v>235</v>
      </c>
      <c r="R22" s="3"/>
      <c r="S22" s="3"/>
      <c r="T22" s="3" t="s">
        <v>236</v>
      </c>
      <c r="U22" s="3" t="s">
        <v>237</v>
      </c>
      <c r="V22" s="3" t="s">
        <v>113</v>
      </c>
      <c r="W22" s="3" t="s">
        <v>238</v>
      </c>
      <c r="X22" s="4">
        <v>43692</v>
      </c>
      <c r="Y22" s="3">
        <v>981100004676096</v>
      </c>
      <c r="Z22" s="3" t="s">
        <v>461</v>
      </c>
      <c r="AA22" s="3" t="s">
        <v>462</v>
      </c>
      <c r="AB22" s="3" t="s">
        <v>491</v>
      </c>
      <c r="AC22" s="5">
        <v>105369</v>
      </c>
    </row>
    <row r="23" spans="1:29" ht="15" thickBot="1" x14ac:dyDescent="0.35">
      <c r="A23" s="3" t="s">
        <v>234</v>
      </c>
      <c r="B23" s="3"/>
      <c r="C23" s="3">
        <v>5</v>
      </c>
      <c r="D23" s="4">
        <v>43831</v>
      </c>
      <c r="E23" s="4">
        <v>30010</v>
      </c>
      <c r="F23" s="3"/>
      <c r="G23" s="3" t="s">
        <v>381</v>
      </c>
      <c r="H23" s="3" t="s">
        <v>239</v>
      </c>
      <c r="I23" s="3"/>
      <c r="J23" s="3"/>
      <c r="K23" s="3" t="s">
        <v>240</v>
      </c>
      <c r="L23" s="3" t="s">
        <v>379</v>
      </c>
      <c r="M23" s="3" t="s">
        <v>232</v>
      </c>
      <c r="N23" s="3">
        <v>3700</v>
      </c>
      <c r="O23" s="3" t="s">
        <v>233</v>
      </c>
      <c r="P23" s="3" t="s">
        <v>229</v>
      </c>
      <c r="Q23" s="3" t="s">
        <v>235</v>
      </c>
      <c r="R23" s="3"/>
      <c r="S23" s="3"/>
      <c r="T23" s="3" t="s">
        <v>236</v>
      </c>
      <c r="U23" s="3" t="s">
        <v>237</v>
      </c>
      <c r="V23" s="3" t="s">
        <v>113</v>
      </c>
      <c r="W23" s="3" t="s">
        <v>238</v>
      </c>
      <c r="X23" s="4">
        <v>43692</v>
      </c>
      <c r="Y23" s="3">
        <v>981100004676096</v>
      </c>
      <c r="Z23" s="3" t="s">
        <v>461</v>
      </c>
      <c r="AA23" s="3" t="s">
        <v>462</v>
      </c>
      <c r="AB23" s="3">
        <v>0</v>
      </c>
      <c r="AC23" s="5">
        <v>0</v>
      </c>
    </row>
    <row r="24" spans="1:29" ht="15" thickBot="1" x14ac:dyDescent="0.35">
      <c r="A24" s="3" t="s">
        <v>235</v>
      </c>
      <c r="B24" s="3" t="s">
        <v>131</v>
      </c>
      <c r="C24" s="3">
        <v>4</v>
      </c>
      <c r="D24" s="4">
        <v>43831</v>
      </c>
      <c r="E24" s="4">
        <v>41622</v>
      </c>
      <c r="F24" s="3"/>
      <c r="G24" s="3" t="s">
        <v>380</v>
      </c>
      <c r="H24" s="3"/>
      <c r="I24" s="3"/>
      <c r="J24" s="3"/>
      <c r="K24" s="3"/>
      <c r="L24" s="3" t="s">
        <v>379</v>
      </c>
      <c r="M24" s="3" t="s">
        <v>232</v>
      </c>
      <c r="N24" s="3">
        <v>3700</v>
      </c>
      <c r="O24" s="3" t="s">
        <v>233</v>
      </c>
      <c r="P24" s="3" t="s">
        <v>241</v>
      </c>
      <c r="Q24" s="3"/>
      <c r="R24" s="3"/>
      <c r="S24" s="3"/>
      <c r="T24" s="3" t="s">
        <v>236</v>
      </c>
      <c r="U24" s="3" t="s">
        <v>237</v>
      </c>
      <c r="V24" s="3" t="s">
        <v>113</v>
      </c>
      <c r="W24" s="3" t="s">
        <v>238</v>
      </c>
      <c r="X24" s="4">
        <v>43692</v>
      </c>
      <c r="Y24" s="3">
        <v>981100004676096</v>
      </c>
      <c r="Z24" s="3" t="s">
        <v>461</v>
      </c>
      <c r="AA24" s="3" t="s">
        <v>462</v>
      </c>
      <c r="AB24" s="3">
        <v>0</v>
      </c>
      <c r="AC24" s="5">
        <v>0</v>
      </c>
    </row>
    <row r="25" spans="1:29" ht="15" thickBot="1" x14ac:dyDescent="0.35">
      <c r="A25" s="3" t="s">
        <v>29</v>
      </c>
      <c r="B25" s="3" t="s">
        <v>91</v>
      </c>
      <c r="C25" s="3">
        <v>1</v>
      </c>
      <c r="D25" s="4">
        <v>37622</v>
      </c>
      <c r="E25" s="4">
        <v>22012</v>
      </c>
      <c r="F25" s="3"/>
      <c r="G25" s="3" t="s">
        <v>30</v>
      </c>
      <c r="H25" s="3" t="s">
        <v>31</v>
      </c>
      <c r="I25" s="3"/>
      <c r="J25" s="3" t="s">
        <v>32</v>
      </c>
      <c r="K25" s="3"/>
      <c r="L25" s="3"/>
      <c r="M25" s="3" t="s">
        <v>432</v>
      </c>
      <c r="N25" s="3">
        <v>3620</v>
      </c>
      <c r="O25" s="3" t="s">
        <v>33</v>
      </c>
      <c r="P25" s="3" t="s">
        <v>34</v>
      </c>
      <c r="Q25" s="3"/>
      <c r="R25" s="3"/>
      <c r="S25" s="3"/>
      <c r="T25" s="3" t="s">
        <v>35</v>
      </c>
      <c r="U25" s="3" t="s">
        <v>36</v>
      </c>
      <c r="V25" s="3" t="s">
        <v>37</v>
      </c>
      <c r="W25" s="3" t="s">
        <v>38</v>
      </c>
      <c r="X25" s="4">
        <v>41657</v>
      </c>
      <c r="Y25" s="3">
        <v>967000009538837</v>
      </c>
      <c r="Z25" s="3" t="s">
        <v>39</v>
      </c>
      <c r="AA25" s="3" t="s">
        <v>40</v>
      </c>
      <c r="AB25" s="3">
        <v>6379</v>
      </c>
      <c r="AC25" s="5">
        <v>0</v>
      </c>
    </row>
    <row r="26" spans="1:29" ht="15" thickBot="1" x14ac:dyDescent="0.35">
      <c r="A26" s="3" t="s">
        <v>34</v>
      </c>
      <c r="B26" s="3" t="s">
        <v>131</v>
      </c>
      <c r="C26" s="3">
        <v>5</v>
      </c>
      <c r="D26" s="4">
        <v>37987</v>
      </c>
      <c r="E26" s="4">
        <v>25592</v>
      </c>
      <c r="F26" s="3"/>
      <c r="G26" s="3" t="s">
        <v>41</v>
      </c>
      <c r="H26" s="3" t="s">
        <v>42</v>
      </c>
      <c r="I26" s="3"/>
      <c r="J26" s="3" t="s">
        <v>32</v>
      </c>
      <c r="K26" s="3"/>
      <c r="L26" s="3" t="s">
        <v>30</v>
      </c>
      <c r="M26" s="3" t="s">
        <v>432</v>
      </c>
      <c r="N26" s="3">
        <v>3620</v>
      </c>
      <c r="O26" s="3" t="s">
        <v>33</v>
      </c>
      <c r="P26" s="3" t="s">
        <v>29</v>
      </c>
      <c r="Q26" s="3"/>
      <c r="R26" s="3"/>
      <c r="S26" s="3"/>
      <c r="T26" s="3" t="s">
        <v>35</v>
      </c>
      <c r="U26" s="3" t="s">
        <v>36</v>
      </c>
      <c r="V26" s="3" t="s">
        <v>37</v>
      </c>
      <c r="W26" s="3" t="s">
        <v>38</v>
      </c>
      <c r="X26" s="4">
        <v>41657</v>
      </c>
      <c r="Y26" s="3">
        <v>967000009538837</v>
      </c>
      <c r="Z26" s="3" t="s">
        <v>39</v>
      </c>
      <c r="AA26" s="3" t="s">
        <v>40</v>
      </c>
      <c r="AB26" s="3">
        <v>6379</v>
      </c>
      <c r="AC26" s="5">
        <v>0</v>
      </c>
    </row>
    <row r="27" spans="1:29" ht="15" thickBot="1" x14ac:dyDescent="0.35">
      <c r="A27" s="3" t="s">
        <v>108</v>
      </c>
      <c r="B27" s="3" t="s">
        <v>91</v>
      </c>
      <c r="C27" s="3">
        <v>1</v>
      </c>
      <c r="D27" s="4">
        <v>42304</v>
      </c>
      <c r="E27" s="4">
        <v>14415</v>
      </c>
      <c r="F27" s="3">
        <v>39061914747</v>
      </c>
      <c r="G27" s="3" t="s">
        <v>109</v>
      </c>
      <c r="H27" s="3"/>
      <c r="I27" s="3"/>
      <c r="J27" s="3"/>
      <c r="K27" s="3"/>
      <c r="L27" s="3"/>
      <c r="M27" s="3" t="s">
        <v>110</v>
      </c>
      <c r="N27" s="3">
        <v>3770</v>
      </c>
      <c r="O27" s="3" t="s">
        <v>111</v>
      </c>
      <c r="P27" s="3"/>
      <c r="Q27" s="3"/>
      <c r="R27" s="3"/>
      <c r="S27" s="3"/>
      <c r="T27" s="3" t="s">
        <v>112</v>
      </c>
      <c r="U27" s="3"/>
      <c r="V27" s="3" t="s">
        <v>113</v>
      </c>
      <c r="W27" s="3"/>
      <c r="X27" s="4">
        <v>42126</v>
      </c>
      <c r="Y27" s="3">
        <v>967000009663187</v>
      </c>
      <c r="Z27" s="3"/>
      <c r="AA27" s="3"/>
      <c r="AB27" s="3">
        <v>6923</v>
      </c>
      <c r="AC27" s="5">
        <v>0</v>
      </c>
    </row>
    <row r="28" spans="1:29" ht="15" thickBot="1" x14ac:dyDescent="0.35">
      <c r="A28" s="3" t="s">
        <v>114</v>
      </c>
      <c r="B28" s="3" t="s">
        <v>91</v>
      </c>
      <c r="C28" s="3">
        <v>4</v>
      </c>
      <c r="D28" s="4">
        <v>42304</v>
      </c>
      <c r="E28" s="4">
        <v>38290</v>
      </c>
      <c r="F28" s="3">
        <v>4103008769</v>
      </c>
      <c r="G28" s="3" t="s">
        <v>115</v>
      </c>
      <c r="H28" s="3" t="s">
        <v>116</v>
      </c>
      <c r="I28" s="3"/>
      <c r="J28" s="3" t="s">
        <v>117</v>
      </c>
      <c r="K28" s="3"/>
      <c r="L28" s="3" t="s">
        <v>109</v>
      </c>
      <c r="M28" s="3" t="s">
        <v>118</v>
      </c>
      <c r="N28" s="3">
        <v>3770</v>
      </c>
      <c r="O28" s="3" t="s">
        <v>111</v>
      </c>
      <c r="P28" s="3" t="s">
        <v>119</v>
      </c>
      <c r="Q28" s="3"/>
      <c r="R28" s="3"/>
      <c r="S28" s="3"/>
      <c r="T28" s="3" t="s">
        <v>112</v>
      </c>
      <c r="U28" s="3"/>
      <c r="V28" s="3" t="s">
        <v>113</v>
      </c>
      <c r="W28" s="3"/>
      <c r="X28" s="4">
        <v>42126</v>
      </c>
      <c r="Y28" s="3">
        <v>967000009663187</v>
      </c>
      <c r="Z28" s="3"/>
      <c r="AA28" s="3"/>
      <c r="AB28" s="3">
        <v>6923</v>
      </c>
      <c r="AC28" s="5">
        <v>0</v>
      </c>
    </row>
    <row r="29" spans="1:29" ht="15" thickBot="1" x14ac:dyDescent="0.35">
      <c r="A29" s="3" t="s">
        <v>463</v>
      </c>
      <c r="B29" s="3" t="s">
        <v>91</v>
      </c>
      <c r="C29" s="3">
        <v>1</v>
      </c>
      <c r="D29" s="4">
        <v>44122</v>
      </c>
      <c r="E29" s="4">
        <v>24184</v>
      </c>
      <c r="F29" s="3">
        <v>66031836121</v>
      </c>
      <c r="G29" s="3" t="s">
        <v>464</v>
      </c>
      <c r="H29" s="3" t="s">
        <v>465</v>
      </c>
      <c r="I29" s="3"/>
      <c r="J29" s="3" t="s">
        <v>466</v>
      </c>
      <c r="K29" s="3"/>
      <c r="L29" s="3"/>
      <c r="M29" s="3" t="s">
        <v>467</v>
      </c>
      <c r="N29" s="3">
        <v>3720</v>
      </c>
      <c r="O29" s="3" t="s">
        <v>468</v>
      </c>
      <c r="P29" s="3" t="s">
        <v>469</v>
      </c>
      <c r="Q29" s="3"/>
      <c r="R29" s="3"/>
      <c r="S29" s="3"/>
      <c r="T29" s="3" t="s">
        <v>470</v>
      </c>
      <c r="U29" s="3" t="s">
        <v>471</v>
      </c>
      <c r="V29" s="3" t="s">
        <v>113</v>
      </c>
      <c r="W29" s="3" t="s">
        <v>472</v>
      </c>
      <c r="X29" s="4">
        <v>44012</v>
      </c>
      <c r="Y29" s="3">
        <v>528140000783662</v>
      </c>
      <c r="Z29" s="3" t="s">
        <v>473</v>
      </c>
      <c r="AA29" s="3" t="s">
        <v>474</v>
      </c>
      <c r="AB29" s="3">
        <v>0</v>
      </c>
      <c r="AC29" s="5">
        <v>0</v>
      </c>
    </row>
    <row r="30" spans="1:29" ht="15" thickBot="1" x14ac:dyDescent="0.35">
      <c r="A30" s="3" t="s">
        <v>475</v>
      </c>
      <c r="B30" s="3" t="s">
        <v>131</v>
      </c>
      <c r="C30" s="3">
        <v>5</v>
      </c>
      <c r="D30" s="4">
        <v>44122</v>
      </c>
      <c r="E30" s="4">
        <v>26914</v>
      </c>
      <c r="F30" s="3">
        <v>73090724673</v>
      </c>
      <c r="G30" s="3" t="s">
        <v>476</v>
      </c>
      <c r="H30" s="3"/>
      <c r="I30" s="3"/>
      <c r="J30" s="3"/>
      <c r="K30" s="3" t="s">
        <v>477</v>
      </c>
      <c r="L30" s="3"/>
      <c r="M30" s="3" t="s">
        <v>467</v>
      </c>
      <c r="N30" s="3">
        <v>3720</v>
      </c>
      <c r="O30" s="3" t="s">
        <v>468</v>
      </c>
      <c r="P30" s="3" t="s">
        <v>463</v>
      </c>
      <c r="Q30" s="3"/>
      <c r="R30" s="3"/>
      <c r="S30" s="3"/>
      <c r="T30" s="3" t="s">
        <v>470</v>
      </c>
      <c r="U30" s="3" t="s">
        <v>471</v>
      </c>
      <c r="V30" s="3" t="s">
        <v>113</v>
      </c>
      <c r="W30" s="3" t="s">
        <v>472</v>
      </c>
      <c r="X30" s="4">
        <v>44012</v>
      </c>
      <c r="Y30" s="3">
        <v>528140000783662</v>
      </c>
      <c r="Z30" s="3" t="s">
        <v>473</v>
      </c>
      <c r="AA30" s="3" t="s">
        <v>474</v>
      </c>
      <c r="AB30" s="3">
        <v>0</v>
      </c>
      <c r="AC30" s="5">
        <v>0</v>
      </c>
    </row>
    <row r="31" spans="1:29" ht="15" thickBot="1" x14ac:dyDescent="0.35">
      <c r="A31" s="3" t="s">
        <v>187</v>
      </c>
      <c r="B31" s="3"/>
      <c r="C31" s="3">
        <v>1</v>
      </c>
      <c r="D31" s="4">
        <v>43717</v>
      </c>
      <c r="E31" s="4">
        <v>34604</v>
      </c>
      <c r="F31" s="3"/>
      <c r="G31" s="3" t="s">
        <v>188</v>
      </c>
      <c r="H31" s="3" t="s">
        <v>189</v>
      </c>
      <c r="I31" s="3"/>
      <c r="J31" s="3" t="s">
        <v>190</v>
      </c>
      <c r="K31" s="3"/>
      <c r="L31" s="3"/>
      <c r="M31" s="3" t="s">
        <v>191</v>
      </c>
      <c r="N31" s="3">
        <v>3700</v>
      </c>
      <c r="O31" s="3" t="s">
        <v>192</v>
      </c>
      <c r="P31" s="3" t="s">
        <v>193</v>
      </c>
      <c r="Q31" s="3"/>
      <c r="R31" s="3"/>
      <c r="S31" s="3"/>
      <c r="T31" s="3" t="s">
        <v>194</v>
      </c>
      <c r="U31" s="3" t="s">
        <v>195</v>
      </c>
      <c r="V31" s="3"/>
      <c r="W31" s="3"/>
      <c r="X31" s="3" t="s">
        <v>65</v>
      </c>
      <c r="Y31" s="3"/>
      <c r="Z31" s="3"/>
      <c r="AA31" s="3"/>
      <c r="AB31" s="3">
        <v>0</v>
      </c>
      <c r="AC31" s="5">
        <v>0</v>
      </c>
    </row>
    <row r="32" spans="1:29" ht="15" thickBot="1" x14ac:dyDescent="0.35">
      <c r="A32" s="3" t="s">
        <v>193</v>
      </c>
      <c r="B32" s="3"/>
      <c r="C32" s="3">
        <v>5</v>
      </c>
      <c r="D32" s="4">
        <v>43717</v>
      </c>
      <c r="E32" s="4">
        <v>34611</v>
      </c>
      <c r="F32" s="3"/>
      <c r="G32" s="3" t="s">
        <v>196</v>
      </c>
      <c r="H32" s="3"/>
      <c r="I32" s="3"/>
      <c r="J32" s="3"/>
      <c r="K32" s="3"/>
      <c r="L32" s="3" t="s">
        <v>188</v>
      </c>
      <c r="M32" s="3" t="s">
        <v>191</v>
      </c>
      <c r="N32" s="3">
        <v>3700</v>
      </c>
      <c r="O32" s="3" t="s">
        <v>192</v>
      </c>
      <c r="P32" s="3" t="s">
        <v>187</v>
      </c>
      <c r="Q32" s="3"/>
      <c r="R32" s="3"/>
      <c r="S32" s="3"/>
      <c r="T32" s="3" t="s">
        <v>194</v>
      </c>
      <c r="U32" s="3" t="s">
        <v>195</v>
      </c>
      <c r="V32" s="3"/>
      <c r="W32" s="3"/>
      <c r="X32" s="3" t="s">
        <v>65</v>
      </c>
      <c r="Y32" s="3"/>
      <c r="Z32" s="3"/>
      <c r="AA32" s="3"/>
      <c r="AB32" s="3">
        <v>0</v>
      </c>
      <c r="AC32" s="5">
        <v>0</v>
      </c>
    </row>
    <row r="33" spans="1:29" ht="15" thickBot="1" x14ac:dyDescent="0.35">
      <c r="A33" s="3" t="s">
        <v>151</v>
      </c>
      <c r="B33" s="3" t="s">
        <v>91</v>
      </c>
      <c r="C33" s="3">
        <v>1</v>
      </c>
      <c r="D33" s="4">
        <v>43446</v>
      </c>
      <c r="E33" s="4">
        <v>23441</v>
      </c>
      <c r="F33" s="3"/>
      <c r="G33" s="3" t="s">
        <v>152</v>
      </c>
      <c r="H33" s="3" t="s">
        <v>153</v>
      </c>
      <c r="I33" s="3"/>
      <c r="J33" s="3" t="s">
        <v>154</v>
      </c>
      <c r="K33" s="3"/>
      <c r="L33" s="3"/>
      <c r="M33" s="3" t="s">
        <v>155</v>
      </c>
      <c r="N33" s="3">
        <v>3700</v>
      </c>
      <c r="O33" s="3" t="s">
        <v>156</v>
      </c>
      <c r="P33" s="3" t="s">
        <v>157</v>
      </c>
      <c r="Q33" s="3"/>
      <c r="R33" s="3"/>
      <c r="S33" s="3"/>
      <c r="T33" s="3" t="s">
        <v>158</v>
      </c>
      <c r="U33" s="3" t="s">
        <v>159</v>
      </c>
      <c r="V33" s="3" t="s">
        <v>37</v>
      </c>
      <c r="W33" s="3" t="s">
        <v>429</v>
      </c>
      <c r="X33" s="4">
        <v>43408</v>
      </c>
      <c r="Y33" s="3">
        <v>981189900102740</v>
      </c>
      <c r="Z33" s="3"/>
      <c r="AA33" s="3"/>
      <c r="AB33" s="3">
        <v>7142</v>
      </c>
      <c r="AC33" s="5">
        <v>104340</v>
      </c>
    </row>
    <row r="34" spans="1:29" ht="15" thickBot="1" x14ac:dyDescent="0.35">
      <c r="A34" s="3" t="s">
        <v>157</v>
      </c>
      <c r="B34" s="3" t="s">
        <v>131</v>
      </c>
      <c r="C34" s="3">
        <v>5</v>
      </c>
      <c r="D34" s="4">
        <v>43446</v>
      </c>
      <c r="E34" s="4">
        <v>23685</v>
      </c>
      <c r="F34" s="3"/>
      <c r="G34" s="3" t="s">
        <v>160</v>
      </c>
      <c r="H34" s="3"/>
      <c r="I34" s="3"/>
      <c r="J34" s="3"/>
      <c r="K34" s="3"/>
      <c r="L34" s="3" t="s">
        <v>152</v>
      </c>
      <c r="M34" s="3" t="s">
        <v>155</v>
      </c>
      <c r="N34" s="3">
        <v>3770</v>
      </c>
      <c r="O34" s="3" t="s">
        <v>156</v>
      </c>
      <c r="P34" s="3" t="s">
        <v>151</v>
      </c>
      <c r="Q34" s="3"/>
      <c r="R34" s="3"/>
      <c r="S34" s="3"/>
      <c r="T34" s="3" t="s">
        <v>158</v>
      </c>
      <c r="U34" s="3" t="s">
        <v>159</v>
      </c>
      <c r="V34" s="3"/>
      <c r="W34" s="3"/>
      <c r="X34" s="3" t="s">
        <v>65</v>
      </c>
      <c r="Y34" s="3"/>
      <c r="Z34" s="3"/>
      <c r="AA34" s="3"/>
      <c r="AB34" s="3">
        <v>7142</v>
      </c>
      <c r="AC34" s="5">
        <v>104340</v>
      </c>
    </row>
    <row r="35" spans="1:29" ht="15" thickBot="1" x14ac:dyDescent="0.35">
      <c r="A35" s="3" t="s">
        <v>161</v>
      </c>
      <c r="B35" s="3" t="s">
        <v>91</v>
      </c>
      <c r="C35" s="3">
        <v>1</v>
      </c>
      <c r="D35" s="4">
        <v>43446</v>
      </c>
      <c r="E35" s="4">
        <v>31560</v>
      </c>
      <c r="F35" s="3"/>
      <c r="G35" s="3" t="s">
        <v>162</v>
      </c>
      <c r="H35" s="3" t="s">
        <v>163</v>
      </c>
      <c r="I35" s="3"/>
      <c r="J35" s="3" t="s">
        <v>164</v>
      </c>
      <c r="K35" s="3"/>
      <c r="L35" s="3"/>
      <c r="M35" s="3" t="s">
        <v>165</v>
      </c>
      <c r="N35" s="3">
        <v>3770</v>
      </c>
      <c r="O35" s="3" t="s">
        <v>156</v>
      </c>
      <c r="P35" s="3"/>
      <c r="Q35" s="3" t="s">
        <v>166</v>
      </c>
      <c r="R35" s="3" t="s">
        <v>167</v>
      </c>
      <c r="S35" s="3"/>
      <c r="T35" s="3" t="s">
        <v>451</v>
      </c>
      <c r="U35" s="3"/>
      <c r="V35" s="3"/>
      <c r="W35" s="3"/>
      <c r="X35" s="3" t="s">
        <v>65</v>
      </c>
      <c r="Y35" s="3"/>
      <c r="Z35" s="3"/>
      <c r="AA35" s="3"/>
      <c r="AB35" s="3">
        <v>0</v>
      </c>
      <c r="AC35" s="5">
        <v>0</v>
      </c>
    </row>
    <row r="36" spans="1:29" ht="15" thickBot="1" x14ac:dyDescent="0.35">
      <c r="A36" s="3" t="s">
        <v>166</v>
      </c>
      <c r="B36" s="3" t="s">
        <v>91</v>
      </c>
      <c r="C36" s="3">
        <v>4</v>
      </c>
      <c r="D36" s="4">
        <v>43446</v>
      </c>
      <c r="E36" s="3" t="s">
        <v>65</v>
      </c>
      <c r="F36" s="3"/>
      <c r="G36" s="3" t="s">
        <v>168</v>
      </c>
      <c r="H36" s="3"/>
      <c r="I36" s="3"/>
      <c r="J36" s="3"/>
      <c r="K36" s="3"/>
      <c r="L36" s="3" t="s">
        <v>162</v>
      </c>
      <c r="M36" s="3" t="s">
        <v>165</v>
      </c>
      <c r="N36" s="3">
        <v>3770</v>
      </c>
      <c r="O36" s="3" t="s">
        <v>156</v>
      </c>
      <c r="P36" s="3" t="s">
        <v>169</v>
      </c>
      <c r="Q36" s="3"/>
      <c r="R36" s="3"/>
      <c r="S36" s="3"/>
      <c r="T36" s="3" t="s">
        <v>451</v>
      </c>
      <c r="U36" s="3"/>
      <c r="V36" s="3"/>
      <c r="W36" s="3"/>
      <c r="X36" s="3" t="s">
        <v>65</v>
      </c>
      <c r="Y36" s="3"/>
      <c r="Z36" s="3"/>
      <c r="AA36" s="3"/>
      <c r="AB36" s="3">
        <v>0</v>
      </c>
      <c r="AC36" s="5">
        <v>0</v>
      </c>
    </row>
    <row r="37" spans="1:29" ht="15" thickBot="1" x14ac:dyDescent="0.35">
      <c r="A37" s="3" t="s">
        <v>167</v>
      </c>
      <c r="B37" s="3" t="s">
        <v>91</v>
      </c>
      <c r="C37" s="3">
        <v>4</v>
      </c>
      <c r="D37" s="4">
        <v>43446</v>
      </c>
      <c r="E37" s="3" t="s">
        <v>65</v>
      </c>
      <c r="F37" s="3"/>
      <c r="G37" s="3" t="s">
        <v>170</v>
      </c>
      <c r="H37" s="3"/>
      <c r="I37" s="3"/>
      <c r="J37" s="3"/>
      <c r="K37" s="3"/>
      <c r="L37" s="3" t="s">
        <v>162</v>
      </c>
      <c r="M37" s="3" t="s">
        <v>165</v>
      </c>
      <c r="N37" s="3">
        <v>3770</v>
      </c>
      <c r="O37" s="3" t="s">
        <v>156</v>
      </c>
      <c r="P37" s="3" t="s">
        <v>169</v>
      </c>
      <c r="Q37" s="3"/>
      <c r="R37" s="3"/>
      <c r="S37" s="3"/>
      <c r="T37" s="3" t="s">
        <v>451</v>
      </c>
      <c r="U37" s="3"/>
      <c r="V37" s="3"/>
      <c r="W37" s="3"/>
      <c r="X37" s="3" t="s">
        <v>65</v>
      </c>
      <c r="Y37" s="3"/>
      <c r="Z37" s="3"/>
      <c r="AA37" s="3"/>
      <c r="AB37" s="3">
        <v>0</v>
      </c>
      <c r="AC37" s="5">
        <v>0</v>
      </c>
    </row>
    <row r="38" spans="1:29" ht="15" thickBot="1" x14ac:dyDescent="0.35">
      <c r="A38" s="3" t="s">
        <v>242</v>
      </c>
      <c r="B38" s="3"/>
      <c r="C38" s="3">
        <v>5</v>
      </c>
      <c r="D38" s="4">
        <v>43831</v>
      </c>
      <c r="E38" s="4">
        <v>31114</v>
      </c>
      <c r="F38" s="3"/>
      <c r="G38" s="3" t="s">
        <v>378</v>
      </c>
      <c r="H38" s="3"/>
      <c r="I38" s="3"/>
      <c r="J38" s="3"/>
      <c r="K38" s="3"/>
      <c r="L38" s="3" t="s">
        <v>377</v>
      </c>
      <c r="M38" s="3" t="s">
        <v>243</v>
      </c>
      <c r="N38" s="3">
        <v>3740</v>
      </c>
      <c r="O38" s="3" t="s">
        <v>244</v>
      </c>
      <c r="P38" s="3" t="s">
        <v>245</v>
      </c>
      <c r="Q38" s="3"/>
      <c r="R38" s="3"/>
      <c r="S38" s="3"/>
      <c r="T38" s="3" t="s">
        <v>250</v>
      </c>
      <c r="U38" s="3"/>
      <c r="V38" s="3"/>
      <c r="W38" s="3"/>
      <c r="X38" s="3" t="s">
        <v>65</v>
      </c>
      <c r="Y38" s="3"/>
      <c r="Z38" s="3"/>
      <c r="AA38" s="3"/>
      <c r="AB38" s="3">
        <v>0</v>
      </c>
      <c r="AC38" s="5">
        <v>0</v>
      </c>
    </row>
    <row r="39" spans="1:29" ht="15" thickBot="1" x14ac:dyDescent="0.35">
      <c r="A39" s="3" t="s">
        <v>246</v>
      </c>
      <c r="B39" s="3"/>
      <c r="C39" s="3">
        <v>1</v>
      </c>
      <c r="D39" s="4">
        <v>43831</v>
      </c>
      <c r="E39" s="3" t="s">
        <v>65</v>
      </c>
      <c r="F39" s="3"/>
      <c r="G39" s="3" t="s">
        <v>377</v>
      </c>
      <c r="H39" s="3" t="s">
        <v>247</v>
      </c>
      <c r="I39" s="3"/>
      <c r="J39" s="3" t="s">
        <v>248</v>
      </c>
      <c r="K39" s="3"/>
      <c r="L39" s="3"/>
      <c r="M39" s="3" t="s">
        <v>243</v>
      </c>
      <c r="N39" s="3">
        <v>3740</v>
      </c>
      <c r="O39" s="3" t="s">
        <v>244</v>
      </c>
      <c r="P39" s="3" t="s">
        <v>249</v>
      </c>
      <c r="Q39" s="3"/>
      <c r="R39" s="3"/>
      <c r="S39" s="3"/>
      <c r="T39" s="3" t="s">
        <v>250</v>
      </c>
      <c r="U39" s="3"/>
      <c r="V39" s="3" t="s">
        <v>37</v>
      </c>
      <c r="W39" s="3"/>
      <c r="X39" s="3" t="s">
        <v>65</v>
      </c>
      <c r="Y39" s="3"/>
      <c r="Z39" s="3"/>
      <c r="AA39" s="3"/>
      <c r="AB39" s="3">
        <v>0</v>
      </c>
      <c r="AC39" s="5">
        <v>0</v>
      </c>
    </row>
    <row r="40" spans="1:29" ht="15" thickBot="1" x14ac:dyDescent="0.35">
      <c r="A40" s="3" t="s">
        <v>251</v>
      </c>
      <c r="B40" s="3"/>
      <c r="C40" s="3">
        <v>1</v>
      </c>
      <c r="D40" s="4">
        <v>43838</v>
      </c>
      <c r="E40" s="4">
        <v>29818</v>
      </c>
      <c r="F40" s="3"/>
      <c r="G40" s="3" t="s">
        <v>371</v>
      </c>
      <c r="H40" s="3" t="s">
        <v>252</v>
      </c>
      <c r="I40" s="3"/>
      <c r="J40" s="3" t="s">
        <v>253</v>
      </c>
      <c r="K40" s="3"/>
      <c r="L40" s="3"/>
      <c r="M40" s="3" t="s">
        <v>254</v>
      </c>
      <c r="N40" s="3">
        <v>3740</v>
      </c>
      <c r="O40" s="3" t="s">
        <v>255</v>
      </c>
      <c r="P40" s="3" t="s">
        <v>256</v>
      </c>
      <c r="Q40" s="3" t="s">
        <v>257</v>
      </c>
      <c r="R40" s="3" t="s">
        <v>258</v>
      </c>
      <c r="S40" s="3" t="s">
        <v>259</v>
      </c>
      <c r="T40" s="3" t="s">
        <v>236</v>
      </c>
      <c r="U40" s="3" t="s">
        <v>260</v>
      </c>
      <c r="V40" s="3" t="s">
        <v>37</v>
      </c>
      <c r="W40" s="3"/>
      <c r="X40" s="4">
        <v>43738</v>
      </c>
      <c r="Y40" s="3">
        <v>981100004710669</v>
      </c>
      <c r="Z40" s="3"/>
      <c r="AA40" s="3"/>
      <c r="AB40" s="3">
        <v>0</v>
      </c>
      <c r="AC40" s="5">
        <v>0</v>
      </c>
    </row>
    <row r="41" spans="1:29" ht="15" thickBot="1" x14ac:dyDescent="0.35">
      <c r="A41" s="3" t="s">
        <v>256</v>
      </c>
      <c r="B41" s="3"/>
      <c r="C41" s="3">
        <v>5</v>
      </c>
      <c r="D41" s="4">
        <v>43838</v>
      </c>
      <c r="E41" s="4">
        <v>32223</v>
      </c>
      <c r="F41" s="3"/>
      <c r="G41" s="3" t="s">
        <v>375</v>
      </c>
      <c r="H41" s="3"/>
      <c r="I41" s="3"/>
      <c r="J41" s="3"/>
      <c r="K41" s="3" t="s">
        <v>261</v>
      </c>
      <c r="L41" s="3" t="s">
        <v>371</v>
      </c>
      <c r="M41" s="3" t="s">
        <v>254</v>
      </c>
      <c r="N41" s="3">
        <v>3740</v>
      </c>
      <c r="O41" s="3" t="s">
        <v>262</v>
      </c>
      <c r="P41" s="3" t="s">
        <v>251</v>
      </c>
      <c r="Q41" s="3" t="s">
        <v>257</v>
      </c>
      <c r="R41" s="3" t="s">
        <v>258</v>
      </c>
      <c r="S41" s="3" t="s">
        <v>259</v>
      </c>
      <c r="T41" s="3" t="s">
        <v>236</v>
      </c>
      <c r="U41" s="3" t="s">
        <v>260</v>
      </c>
      <c r="V41" s="3" t="s">
        <v>37</v>
      </c>
      <c r="W41" s="3"/>
      <c r="X41" s="4">
        <v>43738</v>
      </c>
      <c r="Y41" s="3">
        <v>981100004710669</v>
      </c>
      <c r="Z41" s="3"/>
      <c r="AA41" s="3"/>
      <c r="AB41" s="3">
        <v>0</v>
      </c>
      <c r="AC41" s="5">
        <v>0</v>
      </c>
    </row>
    <row r="42" spans="1:29" ht="15" thickBot="1" x14ac:dyDescent="0.35">
      <c r="A42" s="3" t="s">
        <v>257</v>
      </c>
      <c r="B42" s="3"/>
      <c r="C42" s="3">
        <v>4</v>
      </c>
      <c r="D42" s="4">
        <v>43838</v>
      </c>
      <c r="E42" s="4">
        <v>41384</v>
      </c>
      <c r="F42" s="3"/>
      <c r="G42" s="3" t="s">
        <v>374</v>
      </c>
      <c r="H42" s="3"/>
      <c r="I42" s="3"/>
      <c r="J42" s="3"/>
      <c r="K42" s="3"/>
      <c r="L42" s="3" t="s">
        <v>371</v>
      </c>
      <c r="M42" s="3" t="s">
        <v>254</v>
      </c>
      <c r="N42" s="3">
        <v>3740</v>
      </c>
      <c r="O42" s="3" t="s">
        <v>262</v>
      </c>
      <c r="P42" s="3" t="s">
        <v>263</v>
      </c>
      <c r="Q42" s="3"/>
      <c r="R42" s="3"/>
      <c r="S42" s="3"/>
      <c r="T42" s="3" t="s">
        <v>236</v>
      </c>
      <c r="U42" s="3" t="s">
        <v>260</v>
      </c>
      <c r="V42" s="3" t="s">
        <v>37</v>
      </c>
      <c r="W42" s="3"/>
      <c r="X42" s="4">
        <v>43738</v>
      </c>
      <c r="Y42" s="3">
        <v>981100004710669</v>
      </c>
      <c r="Z42" s="3"/>
      <c r="AA42" s="3"/>
      <c r="AB42" s="3">
        <v>0</v>
      </c>
      <c r="AC42" s="5">
        <v>0</v>
      </c>
    </row>
    <row r="43" spans="1:29" ht="15" thickBot="1" x14ac:dyDescent="0.35">
      <c r="A43" s="3" t="s">
        <v>259</v>
      </c>
      <c r="B43" s="3"/>
      <c r="C43" s="3">
        <v>4</v>
      </c>
      <c r="D43" s="4">
        <v>43838</v>
      </c>
      <c r="E43" s="4">
        <v>41943</v>
      </c>
      <c r="F43" s="3"/>
      <c r="G43" s="3" t="s">
        <v>373</v>
      </c>
      <c r="H43" s="3"/>
      <c r="I43" s="3"/>
      <c r="J43" s="3"/>
      <c r="K43" s="3"/>
      <c r="L43" s="3" t="s">
        <v>371</v>
      </c>
      <c r="M43" s="3" t="s">
        <v>254</v>
      </c>
      <c r="N43" s="3">
        <v>3740</v>
      </c>
      <c r="O43" s="3" t="s">
        <v>262</v>
      </c>
      <c r="P43" s="3" t="s">
        <v>263</v>
      </c>
      <c r="Q43" s="3"/>
      <c r="R43" s="3"/>
      <c r="S43" s="3"/>
      <c r="T43" s="3" t="s">
        <v>236</v>
      </c>
      <c r="U43" s="3" t="s">
        <v>260</v>
      </c>
      <c r="V43" s="3" t="s">
        <v>37</v>
      </c>
      <c r="W43" s="3"/>
      <c r="X43" s="4">
        <v>43738</v>
      </c>
      <c r="Y43" s="3">
        <v>981100004710669</v>
      </c>
      <c r="Z43" s="3"/>
      <c r="AA43" s="3"/>
      <c r="AB43" s="3">
        <v>0</v>
      </c>
      <c r="AC43" s="5">
        <v>0</v>
      </c>
    </row>
    <row r="44" spans="1:29" ht="15" thickBot="1" x14ac:dyDescent="0.35">
      <c r="A44" s="3" t="s">
        <v>258</v>
      </c>
      <c r="B44" s="3"/>
      <c r="C44" s="3">
        <v>4</v>
      </c>
      <c r="D44" s="4">
        <v>43838</v>
      </c>
      <c r="E44" s="4">
        <v>43272</v>
      </c>
      <c r="F44" s="3"/>
      <c r="G44" s="3" t="s">
        <v>372</v>
      </c>
      <c r="H44" s="3"/>
      <c r="I44" s="3"/>
      <c r="J44" s="3"/>
      <c r="K44" s="3"/>
      <c r="L44" s="3" t="s">
        <v>371</v>
      </c>
      <c r="M44" s="3" t="s">
        <v>254</v>
      </c>
      <c r="N44" s="3">
        <v>3740</v>
      </c>
      <c r="O44" s="3" t="s">
        <v>262</v>
      </c>
      <c r="P44" s="3" t="s">
        <v>263</v>
      </c>
      <c r="Q44" s="3"/>
      <c r="R44" s="3"/>
      <c r="S44" s="3"/>
      <c r="T44" s="3" t="s">
        <v>236</v>
      </c>
      <c r="U44" s="3" t="s">
        <v>260</v>
      </c>
      <c r="V44" s="3" t="s">
        <v>37</v>
      </c>
      <c r="W44" s="3"/>
      <c r="X44" s="4">
        <v>43738</v>
      </c>
      <c r="Y44" s="3">
        <v>981100004710669</v>
      </c>
      <c r="Z44" s="3"/>
      <c r="AA44" s="3"/>
      <c r="AB44" s="3">
        <v>0</v>
      </c>
      <c r="AC44" s="5">
        <v>0</v>
      </c>
    </row>
    <row r="45" spans="1:29" ht="15" thickBot="1" x14ac:dyDescent="0.35">
      <c r="A45" s="3" t="s">
        <v>197</v>
      </c>
      <c r="B45" s="3" t="s">
        <v>91</v>
      </c>
      <c r="C45" s="3">
        <v>1</v>
      </c>
      <c r="D45" s="4">
        <v>43717</v>
      </c>
      <c r="E45" s="4">
        <v>25683</v>
      </c>
      <c r="F45" s="3">
        <v>70042510363</v>
      </c>
      <c r="G45" s="3" t="s">
        <v>198</v>
      </c>
      <c r="H45" s="3" t="s">
        <v>199</v>
      </c>
      <c r="I45" s="3"/>
      <c r="J45" s="3" t="s">
        <v>200</v>
      </c>
      <c r="K45" s="3" t="s">
        <v>201</v>
      </c>
      <c r="L45" s="3"/>
      <c r="M45" s="3" t="s">
        <v>202</v>
      </c>
      <c r="N45" s="3">
        <v>5300</v>
      </c>
      <c r="O45" s="3" t="s">
        <v>203</v>
      </c>
      <c r="P45" s="3" t="s">
        <v>204</v>
      </c>
      <c r="Q45" s="3" t="s">
        <v>205</v>
      </c>
      <c r="R45" s="3"/>
      <c r="S45" s="3"/>
      <c r="T45" s="3" t="s">
        <v>206</v>
      </c>
      <c r="U45" s="3" t="s">
        <v>207</v>
      </c>
      <c r="V45" s="3" t="s">
        <v>37</v>
      </c>
      <c r="W45" s="3" t="s">
        <v>208</v>
      </c>
      <c r="X45" s="4">
        <v>43029</v>
      </c>
      <c r="Y45" s="3">
        <v>967000009959975</v>
      </c>
      <c r="Z45" s="3" t="s">
        <v>209</v>
      </c>
      <c r="AA45" s="3" t="s">
        <v>210</v>
      </c>
      <c r="AB45" s="3">
        <v>0</v>
      </c>
      <c r="AC45" s="5">
        <v>0</v>
      </c>
    </row>
    <row r="46" spans="1:29" ht="15" thickBot="1" x14ac:dyDescent="0.35">
      <c r="A46" s="3" t="s">
        <v>205</v>
      </c>
      <c r="B46" s="3" t="s">
        <v>131</v>
      </c>
      <c r="C46" s="3">
        <v>4</v>
      </c>
      <c r="D46" s="4">
        <v>43717</v>
      </c>
      <c r="E46" s="3" t="s">
        <v>65</v>
      </c>
      <c r="F46" s="3"/>
      <c r="G46" s="3" t="s">
        <v>211</v>
      </c>
      <c r="H46" s="3"/>
      <c r="I46" s="3"/>
      <c r="J46" s="3"/>
      <c r="K46" s="3"/>
      <c r="L46" s="3" t="s">
        <v>198</v>
      </c>
      <c r="M46" s="3" t="s">
        <v>202</v>
      </c>
      <c r="N46" s="3">
        <v>5300</v>
      </c>
      <c r="O46" s="3" t="s">
        <v>203</v>
      </c>
      <c r="P46" s="3" t="s">
        <v>212</v>
      </c>
      <c r="Q46" s="3"/>
      <c r="R46" s="3"/>
      <c r="S46" s="3"/>
      <c r="T46" s="3" t="s">
        <v>206</v>
      </c>
      <c r="U46" s="3"/>
      <c r="V46" s="3"/>
      <c r="W46" s="3"/>
      <c r="X46" s="3" t="s">
        <v>65</v>
      </c>
      <c r="Y46" s="3"/>
      <c r="Z46" s="3"/>
      <c r="AA46" s="3"/>
      <c r="AB46" s="3">
        <v>0</v>
      </c>
      <c r="AC46" s="5">
        <v>0</v>
      </c>
    </row>
    <row r="47" spans="1:29" ht="15" thickBot="1" x14ac:dyDescent="0.35">
      <c r="A47" s="3" t="s">
        <v>204</v>
      </c>
      <c r="B47" s="3"/>
      <c r="C47" s="3">
        <v>5</v>
      </c>
      <c r="D47" s="4">
        <v>43831</v>
      </c>
      <c r="E47" s="4">
        <v>29479</v>
      </c>
      <c r="F47" s="3"/>
      <c r="G47" s="3" t="s">
        <v>376</v>
      </c>
      <c r="H47" s="3"/>
      <c r="I47" s="3"/>
      <c r="J47" s="3"/>
      <c r="K47" s="3"/>
      <c r="L47" s="3" t="s">
        <v>198</v>
      </c>
      <c r="M47" s="3" t="s">
        <v>202</v>
      </c>
      <c r="N47" s="3">
        <v>5300</v>
      </c>
      <c r="O47" s="3" t="s">
        <v>213</v>
      </c>
      <c r="P47" s="3" t="s">
        <v>197</v>
      </c>
      <c r="Q47" s="3" t="s">
        <v>205</v>
      </c>
      <c r="R47" s="3"/>
      <c r="S47" s="3"/>
      <c r="T47" s="3" t="s">
        <v>206</v>
      </c>
      <c r="U47" s="3" t="s">
        <v>207</v>
      </c>
      <c r="V47" s="3" t="s">
        <v>37</v>
      </c>
      <c r="W47" s="3" t="s">
        <v>208</v>
      </c>
      <c r="X47" s="4">
        <v>43029</v>
      </c>
      <c r="Y47" s="3">
        <v>967000009959975</v>
      </c>
      <c r="Z47" s="3" t="s">
        <v>209</v>
      </c>
      <c r="AA47" s="3" t="s">
        <v>210</v>
      </c>
      <c r="AB47" s="3">
        <v>0</v>
      </c>
      <c r="AC47" s="5">
        <v>0</v>
      </c>
    </row>
    <row r="48" spans="1:29" ht="15" thickBot="1" x14ac:dyDescent="0.35">
      <c r="A48" s="3" t="s">
        <v>264</v>
      </c>
      <c r="B48" s="3"/>
      <c r="C48" s="3">
        <v>1</v>
      </c>
      <c r="D48" s="4">
        <v>43838</v>
      </c>
      <c r="E48" s="4">
        <v>14346</v>
      </c>
      <c r="F48" s="3"/>
      <c r="G48" s="3" t="s">
        <v>369</v>
      </c>
      <c r="H48" s="3" t="s">
        <v>265</v>
      </c>
      <c r="I48" s="3" t="s">
        <v>266</v>
      </c>
      <c r="J48" s="3" t="s">
        <v>267</v>
      </c>
      <c r="K48" s="3"/>
      <c r="L48" s="3"/>
      <c r="M48" s="3" t="s">
        <v>268</v>
      </c>
      <c r="N48" s="3">
        <v>4600</v>
      </c>
      <c r="O48" s="3" t="s">
        <v>269</v>
      </c>
      <c r="P48" s="3" t="s">
        <v>270</v>
      </c>
      <c r="Q48" s="3"/>
      <c r="R48" s="3"/>
      <c r="S48" s="3"/>
      <c r="T48" s="3" t="s">
        <v>271</v>
      </c>
      <c r="U48" s="3"/>
      <c r="V48" s="3"/>
      <c r="W48" s="3"/>
      <c r="X48" s="3" t="s">
        <v>65</v>
      </c>
      <c r="Y48" s="3"/>
      <c r="Z48" s="3"/>
      <c r="AA48" s="3"/>
      <c r="AB48" s="3">
        <v>0</v>
      </c>
      <c r="AC48" s="5">
        <v>0</v>
      </c>
    </row>
    <row r="49" spans="1:29" ht="15" thickBot="1" x14ac:dyDescent="0.35">
      <c r="A49" s="3" t="s">
        <v>270</v>
      </c>
      <c r="B49" s="3"/>
      <c r="C49" s="3">
        <v>5</v>
      </c>
      <c r="D49" s="4">
        <v>43838</v>
      </c>
      <c r="E49" s="4">
        <v>21815</v>
      </c>
      <c r="F49" s="3"/>
      <c r="G49" s="3" t="s">
        <v>370</v>
      </c>
      <c r="H49" s="3"/>
      <c r="I49" s="3"/>
      <c r="J49" s="3"/>
      <c r="K49" s="3" t="s">
        <v>267</v>
      </c>
      <c r="L49" s="3" t="s">
        <v>369</v>
      </c>
      <c r="M49" s="3" t="s">
        <v>268</v>
      </c>
      <c r="N49" s="3">
        <v>4600</v>
      </c>
      <c r="O49" s="3" t="s">
        <v>269</v>
      </c>
      <c r="P49" s="3" t="s">
        <v>264</v>
      </c>
      <c r="Q49" s="3"/>
      <c r="R49" s="3"/>
      <c r="S49" s="3"/>
      <c r="T49" s="3" t="s">
        <v>271</v>
      </c>
      <c r="U49" s="3"/>
      <c r="V49" s="3"/>
      <c r="W49" s="3"/>
      <c r="X49" s="3" t="s">
        <v>65</v>
      </c>
      <c r="Y49" s="3"/>
      <c r="Z49" s="3"/>
      <c r="AA49" s="3"/>
      <c r="AB49" s="3">
        <v>0</v>
      </c>
      <c r="AC49" s="5">
        <v>0</v>
      </c>
    </row>
    <row r="50" spans="1:29" ht="15" thickBot="1" x14ac:dyDescent="0.35">
      <c r="A50" s="3" t="s">
        <v>272</v>
      </c>
      <c r="B50" s="3" t="s">
        <v>91</v>
      </c>
      <c r="C50" s="3">
        <v>1</v>
      </c>
      <c r="D50" s="4">
        <v>43840</v>
      </c>
      <c r="E50" s="4">
        <v>27034</v>
      </c>
      <c r="F50" s="3"/>
      <c r="G50" s="3" t="s">
        <v>366</v>
      </c>
      <c r="H50" s="3" t="s">
        <v>273</v>
      </c>
      <c r="I50" s="3"/>
      <c r="J50" s="3" t="s">
        <v>478</v>
      </c>
      <c r="K50" s="3"/>
      <c r="L50" s="3"/>
      <c r="M50" s="3" t="s">
        <v>275</v>
      </c>
      <c r="N50" s="3">
        <v>4340</v>
      </c>
      <c r="O50" s="3" t="s">
        <v>276</v>
      </c>
      <c r="P50" s="3" t="s">
        <v>277</v>
      </c>
      <c r="Q50" s="3" t="s">
        <v>278</v>
      </c>
      <c r="R50" s="3"/>
      <c r="S50" s="3"/>
      <c r="T50" s="3" t="s">
        <v>479</v>
      </c>
      <c r="U50" s="3"/>
      <c r="V50" s="3"/>
      <c r="W50" s="3"/>
      <c r="X50" s="3" t="s">
        <v>65</v>
      </c>
      <c r="Y50" s="3"/>
      <c r="Z50" s="3"/>
      <c r="AA50" s="3"/>
      <c r="AB50" s="3">
        <v>0</v>
      </c>
      <c r="AC50" s="5">
        <v>0</v>
      </c>
    </row>
    <row r="51" spans="1:29" ht="15" thickBot="1" x14ac:dyDescent="0.35">
      <c r="A51" s="3" t="s">
        <v>277</v>
      </c>
      <c r="B51" s="3"/>
      <c r="C51" s="3">
        <v>5</v>
      </c>
      <c r="D51" s="4">
        <v>43840</v>
      </c>
      <c r="E51" s="4">
        <v>29988</v>
      </c>
      <c r="F51" s="3"/>
      <c r="G51" s="3" t="s">
        <v>368</v>
      </c>
      <c r="H51" s="3"/>
      <c r="I51" s="3"/>
      <c r="J51" s="3"/>
      <c r="K51" s="3" t="s">
        <v>274</v>
      </c>
      <c r="L51" s="3" t="s">
        <v>366</v>
      </c>
      <c r="M51" s="3" t="s">
        <v>275</v>
      </c>
      <c r="N51" s="3">
        <v>4340</v>
      </c>
      <c r="O51" s="3" t="s">
        <v>276</v>
      </c>
      <c r="P51" s="3" t="s">
        <v>272</v>
      </c>
      <c r="Q51" s="3" t="s">
        <v>278</v>
      </c>
      <c r="R51" s="3"/>
      <c r="S51" s="3"/>
      <c r="T51" s="3"/>
      <c r="U51" s="3"/>
      <c r="V51" s="3"/>
      <c r="W51" s="3"/>
      <c r="X51" s="3" t="s">
        <v>65</v>
      </c>
      <c r="Y51" s="3"/>
      <c r="Z51" s="3"/>
      <c r="AA51" s="3"/>
      <c r="AB51" s="3">
        <v>0</v>
      </c>
      <c r="AC51" s="5">
        <v>0</v>
      </c>
    </row>
    <row r="52" spans="1:29" ht="15" thickBot="1" x14ac:dyDescent="0.35">
      <c r="A52" s="3" t="s">
        <v>278</v>
      </c>
      <c r="B52" s="3" t="s">
        <v>91</v>
      </c>
      <c r="C52" s="3">
        <v>4</v>
      </c>
      <c r="D52" s="4">
        <v>43840</v>
      </c>
      <c r="E52" s="4">
        <v>39602</v>
      </c>
      <c r="F52" s="3"/>
      <c r="G52" s="3" t="s">
        <v>367</v>
      </c>
      <c r="H52" s="3"/>
      <c r="I52" s="3"/>
      <c r="J52" s="3"/>
      <c r="K52" s="3"/>
      <c r="L52" s="3" t="s">
        <v>366</v>
      </c>
      <c r="M52" s="3" t="s">
        <v>275</v>
      </c>
      <c r="N52" s="3">
        <v>4340</v>
      </c>
      <c r="O52" s="3" t="s">
        <v>276</v>
      </c>
      <c r="P52" s="3" t="s">
        <v>279</v>
      </c>
      <c r="Q52" s="3"/>
      <c r="R52" s="3"/>
      <c r="S52" s="3"/>
      <c r="T52" s="3"/>
      <c r="U52" s="3"/>
      <c r="V52" s="3"/>
      <c r="W52" s="3"/>
      <c r="X52" s="3" t="s">
        <v>65</v>
      </c>
      <c r="Y52" s="3"/>
      <c r="Z52" s="3"/>
      <c r="AA52" s="3"/>
      <c r="AB52" s="3">
        <v>0</v>
      </c>
      <c r="AC52" s="5">
        <v>0</v>
      </c>
    </row>
    <row r="53" spans="1:29" ht="15" thickBot="1" x14ac:dyDescent="0.35">
      <c r="A53" s="3" t="s">
        <v>67</v>
      </c>
      <c r="B53" s="3"/>
      <c r="C53" s="3">
        <v>1</v>
      </c>
      <c r="D53" s="4">
        <v>39448</v>
      </c>
      <c r="E53" s="3" t="s">
        <v>65</v>
      </c>
      <c r="F53" s="3"/>
      <c r="G53" s="3" t="s">
        <v>68</v>
      </c>
      <c r="H53" s="3"/>
      <c r="I53" s="3" t="s">
        <v>69</v>
      </c>
      <c r="J53" s="3"/>
      <c r="K53" s="3"/>
      <c r="L53" s="3"/>
      <c r="M53" s="3" t="s">
        <v>70</v>
      </c>
      <c r="N53" s="3">
        <v>3800</v>
      </c>
      <c r="O53" s="3" t="s">
        <v>71</v>
      </c>
      <c r="P53" s="3"/>
      <c r="Q53" s="3"/>
      <c r="R53" s="3"/>
      <c r="S53" s="3"/>
      <c r="T53" s="3" t="s">
        <v>72</v>
      </c>
      <c r="U53" s="3" t="s">
        <v>73</v>
      </c>
      <c r="V53" s="3"/>
      <c r="W53" s="3" t="s">
        <v>74</v>
      </c>
      <c r="X53" s="4">
        <v>40253</v>
      </c>
      <c r="Y53" s="3"/>
      <c r="Z53" s="3" t="s">
        <v>75</v>
      </c>
      <c r="AA53" s="3" t="s">
        <v>76</v>
      </c>
      <c r="AB53" s="3">
        <v>0</v>
      </c>
      <c r="AC53" s="5">
        <v>0</v>
      </c>
    </row>
    <row r="54" spans="1:29" ht="15" thickBot="1" x14ac:dyDescent="0.35">
      <c r="A54" s="3" t="s">
        <v>480</v>
      </c>
      <c r="B54" s="3" t="s">
        <v>91</v>
      </c>
      <c r="C54" s="3">
        <v>1</v>
      </c>
      <c r="D54" s="4">
        <v>44197</v>
      </c>
      <c r="E54" s="4">
        <v>14188</v>
      </c>
      <c r="F54" s="3">
        <v>38110425911</v>
      </c>
      <c r="G54" s="3" t="s">
        <v>481</v>
      </c>
      <c r="H54" s="3">
        <v>32485929648</v>
      </c>
      <c r="I54" s="3"/>
      <c r="J54" s="3" t="s">
        <v>482</v>
      </c>
      <c r="K54" s="3"/>
      <c r="L54" s="3"/>
      <c r="M54" s="3" t="s">
        <v>483</v>
      </c>
      <c r="N54" s="3">
        <v>3730</v>
      </c>
      <c r="O54" s="3" t="s">
        <v>61</v>
      </c>
      <c r="P54" s="3"/>
      <c r="Q54" s="3" t="s">
        <v>484</v>
      </c>
      <c r="R54" s="3"/>
      <c r="S54" s="3"/>
      <c r="T54" s="3" t="s">
        <v>485</v>
      </c>
      <c r="U54" s="3" t="s">
        <v>486</v>
      </c>
      <c r="V54" s="3" t="s">
        <v>113</v>
      </c>
      <c r="W54" s="3" t="s">
        <v>487</v>
      </c>
      <c r="X54" s="4">
        <v>41885</v>
      </c>
      <c r="Y54" s="3">
        <v>98110000404433</v>
      </c>
      <c r="Z54" s="3" t="s">
        <v>488</v>
      </c>
      <c r="AA54" s="3" t="s">
        <v>489</v>
      </c>
      <c r="AB54" s="3">
        <v>6450</v>
      </c>
      <c r="AC54" s="5">
        <v>1630</v>
      </c>
    </row>
    <row r="55" spans="1:29" ht="15" thickBot="1" x14ac:dyDescent="0.35">
      <c r="A55" s="3" t="s">
        <v>77</v>
      </c>
      <c r="B55" s="3" t="s">
        <v>91</v>
      </c>
      <c r="C55" s="3">
        <v>1</v>
      </c>
      <c r="D55" s="4">
        <v>40179</v>
      </c>
      <c r="E55" s="4">
        <v>23891</v>
      </c>
      <c r="F55" s="3">
        <v>65052934390</v>
      </c>
      <c r="G55" s="3" t="s">
        <v>78</v>
      </c>
      <c r="H55" s="3" t="s">
        <v>79</v>
      </c>
      <c r="I55" s="3"/>
      <c r="J55" s="3" t="s">
        <v>80</v>
      </c>
      <c r="K55" s="3"/>
      <c r="L55" s="3"/>
      <c r="M55" s="3" t="s">
        <v>81</v>
      </c>
      <c r="N55" s="3">
        <v>3700</v>
      </c>
      <c r="O55" s="3" t="s">
        <v>82</v>
      </c>
      <c r="P55" s="3" t="s">
        <v>83</v>
      </c>
      <c r="Q55" s="3" t="s">
        <v>84</v>
      </c>
      <c r="R55" s="3"/>
      <c r="S55" s="3"/>
      <c r="T55" s="3" t="s">
        <v>85</v>
      </c>
      <c r="U55" s="3" t="s">
        <v>86</v>
      </c>
      <c r="V55" s="3" t="s">
        <v>113</v>
      </c>
      <c r="W55" s="3" t="s">
        <v>87</v>
      </c>
      <c r="X55" s="4">
        <v>42696</v>
      </c>
      <c r="Y55" s="3">
        <v>947000000604985</v>
      </c>
      <c r="Z55" s="3" t="s">
        <v>88</v>
      </c>
      <c r="AA55" s="3" t="s">
        <v>89</v>
      </c>
      <c r="AB55" s="3">
        <v>6921</v>
      </c>
      <c r="AC55" s="5">
        <v>102899</v>
      </c>
    </row>
    <row r="56" spans="1:29" ht="15" thickBot="1" x14ac:dyDescent="0.35">
      <c r="A56" s="3" t="s">
        <v>83</v>
      </c>
      <c r="B56" s="3"/>
      <c r="C56" s="3">
        <v>5</v>
      </c>
      <c r="D56" s="4">
        <v>40909</v>
      </c>
      <c r="E56" s="3" t="s">
        <v>65</v>
      </c>
      <c r="F56" s="3"/>
      <c r="G56" s="3" t="s">
        <v>106</v>
      </c>
      <c r="H56" s="3"/>
      <c r="I56" s="3"/>
      <c r="J56" s="3"/>
      <c r="K56" s="3" t="s">
        <v>107</v>
      </c>
      <c r="L56" s="3" t="s">
        <v>78</v>
      </c>
      <c r="M56" s="3" t="s">
        <v>81</v>
      </c>
      <c r="N56" s="3">
        <v>3700</v>
      </c>
      <c r="O56" s="3" t="s">
        <v>82</v>
      </c>
      <c r="P56" s="3" t="s">
        <v>77</v>
      </c>
      <c r="Q56" s="3" t="s">
        <v>84</v>
      </c>
      <c r="R56" s="3"/>
      <c r="S56" s="3"/>
      <c r="T56" s="3" t="s">
        <v>85</v>
      </c>
      <c r="U56" s="3" t="s">
        <v>86</v>
      </c>
      <c r="V56" s="3"/>
      <c r="W56" s="3"/>
      <c r="X56" s="4">
        <v>42696</v>
      </c>
      <c r="Y56" s="3"/>
      <c r="Z56" s="3"/>
      <c r="AA56" s="3"/>
      <c r="AB56" s="3">
        <v>0</v>
      </c>
      <c r="AC56" s="5">
        <v>0</v>
      </c>
    </row>
    <row r="57" spans="1:29" ht="15" thickBot="1" x14ac:dyDescent="0.35">
      <c r="A57" s="3" t="s">
        <v>172</v>
      </c>
      <c r="B57" s="3" t="s">
        <v>91</v>
      </c>
      <c r="C57" s="3">
        <v>1</v>
      </c>
      <c r="D57" s="4">
        <v>43635</v>
      </c>
      <c r="E57" s="4">
        <v>23127</v>
      </c>
      <c r="F57" s="3"/>
      <c r="G57" s="3" t="s">
        <v>173</v>
      </c>
      <c r="H57" s="3" t="s">
        <v>174</v>
      </c>
      <c r="I57" s="3"/>
      <c r="J57" s="3"/>
      <c r="K57" s="3" t="s">
        <v>175</v>
      </c>
      <c r="L57" s="3"/>
      <c r="M57" s="3" t="s">
        <v>176</v>
      </c>
      <c r="N57" s="3">
        <v>3770</v>
      </c>
      <c r="O57" s="3" t="s">
        <v>97</v>
      </c>
      <c r="P57" s="3" t="s">
        <v>177</v>
      </c>
      <c r="Q57" s="3" t="s">
        <v>178</v>
      </c>
      <c r="R57" s="3" t="s">
        <v>179</v>
      </c>
      <c r="S57" s="3"/>
      <c r="T57" s="3" t="s">
        <v>180</v>
      </c>
      <c r="U57" s="3" t="s">
        <v>181</v>
      </c>
      <c r="V57" s="3" t="s">
        <v>113</v>
      </c>
      <c r="W57" s="3" t="s">
        <v>182</v>
      </c>
      <c r="X57" s="4">
        <v>43394</v>
      </c>
      <c r="Y57" s="3">
        <v>528140000731299</v>
      </c>
      <c r="Z57" s="3" t="s">
        <v>183</v>
      </c>
      <c r="AA57" s="3" t="s">
        <v>184</v>
      </c>
      <c r="AB57" s="3">
        <v>7157</v>
      </c>
      <c r="AC57" s="5">
        <v>104506</v>
      </c>
    </row>
    <row r="58" spans="1:29" ht="15" thickBot="1" x14ac:dyDescent="0.35">
      <c r="A58" s="3" t="s">
        <v>177</v>
      </c>
      <c r="B58" s="3" t="s">
        <v>131</v>
      </c>
      <c r="C58" s="3">
        <v>5</v>
      </c>
      <c r="D58" s="4">
        <v>43635</v>
      </c>
      <c r="E58" s="4">
        <v>24650</v>
      </c>
      <c r="F58" s="3">
        <v>67062720447</v>
      </c>
      <c r="G58" s="3" t="s">
        <v>185</v>
      </c>
      <c r="H58" s="3" t="s">
        <v>186</v>
      </c>
      <c r="I58" s="3"/>
      <c r="J58" s="3" t="s">
        <v>175</v>
      </c>
      <c r="K58" s="3"/>
      <c r="L58" s="3" t="s">
        <v>173</v>
      </c>
      <c r="M58" s="3" t="s">
        <v>176</v>
      </c>
      <c r="N58" s="3">
        <v>3770</v>
      </c>
      <c r="O58" s="3" t="s">
        <v>97</v>
      </c>
      <c r="P58" s="3" t="s">
        <v>172</v>
      </c>
      <c r="Q58" s="3" t="s">
        <v>178</v>
      </c>
      <c r="R58" s="3" t="s">
        <v>179</v>
      </c>
      <c r="S58" s="3"/>
      <c r="T58" s="3" t="s">
        <v>180</v>
      </c>
      <c r="U58" s="3" t="s">
        <v>181</v>
      </c>
      <c r="V58" s="3" t="s">
        <v>113</v>
      </c>
      <c r="W58" s="3" t="s">
        <v>182</v>
      </c>
      <c r="X58" s="4">
        <v>43394</v>
      </c>
      <c r="Y58" s="3">
        <v>528140000731299</v>
      </c>
      <c r="Z58" s="3" t="s">
        <v>183</v>
      </c>
      <c r="AA58" s="3" t="s">
        <v>184</v>
      </c>
      <c r="AB58" s="3">
        <v>7157</v>
      </c>
      <c r="AC58" s="5">
        <v>104506</v>
      </c>
    </row>
    <row r="59" spans="1:29" x14ac:dyDescent="0.3">
      <c r="A59" s="6" t="s">
        <v>433</v>
      </c>
      <c r="B59" s="6" t="s">
        <v>91</v>
      </c>
      <c r="C59" s="6">
        <v>1</v>
      </c>
      <c r="D59" s="7">
        <v>43922</v>
      </c>
      <c r="E59" s="7">
        <v>25397</v>
      </c>
      <c r="F59" s="6">
        <v>69071318154</v>
      </c>
      <c r="G59" s="6" t="s">
        <v>434</v>
      </c>
      <c r="H59" s="6" t="s">
        <v>490</v>
      </c>
      <c r="I59" s="6"/>
      <c r="J59" s="6" t="s">
        <v>435</v>
      </c>
      <c r="K59" s="6"/>
      <c r="L59" s="6"/>
      <c r="M59" s="6" t="s">
        <v>436</v>
      </c>
      <c r="N59" s="6">
        <v>3770</v>
      </c>
      <c r="O59" s="6" t="s">
        <v>156</v>
      </c>
      <c r="P59" s="6" t="s">
        <v>437</v>
      </c>
      <c r="Q59" s="6"/>
      <c r="R59" s="6"/>
      <c r="S59" s="6"/>
      <c r="T59" s="6" t="s">
        <v>451</v>
      </c>
      <c r="U59" s="6"/>
      <c r="V59" s="6"/>
      <c r="W59" s="6"/>
      <c r="X59" s="6" t="s">
        <v>65</v>
      </c>
      <c r="Y59" s="6"/>
      <c r="Z59" s="6"/>
      <c r="AA59" s="6"/>
      <c r="AB59" s="6">
        <v>0</v>
      </c>
      <c r="AC59" s="8">
        <v>0</v>
      </c>
    </row>
  </sheetData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4:K47"/>
  <sheetViews>
    <sheetView tabSelected="1" workbookViewId="0">
      <selection activeCell="C4" sqref="C4:D4"/>
    </sheetView>
  </sheetViews>
  <sheetFormatPr defaultRowHeight="15.6" x14ac:dyDescent="0.3"/>
  <cols>
    <col min="1" max="1" width="1.77734375" style="9" customWidth="1"/>
    <col min="2" max="2" width="20.33203125" style="9" bestFit="1" customWidth="1"/>
    <col min="3" max="3" width="18.77734375" style="9" customWidth="1"/>
    <col min="4" max="4" width="13" style="9" customWidth="1"/>
    <col min="5" max="5" width="11.77734375" style="9" customWidth="1"/>
    <col min="6" max="6" width="3.77734375" style="9" customWidth="1"/>
    <col min="7" max="7" width="28.33203125" style="9" customWidth="1"/>
    <col min="8" max="8" width="0.88671875" style="9" customWidth="1"/>
    <col min="9" max="9" width="2.77734375" style="9" customWidth="1"/>
    <col min="10" max="11" width="5.77734375" style="9" customWidth="1"/>
    <col min="12" max="16384" width="8.88671875" style="9"/>
  </cols>
  <sheetData>
    <row r="4" spans="1:8" x14ac:dyDescent="0.3">
      <c r="B4" s="15" t="s">
        <v>280</v>
      </c>
      <c r="C4" s="45"/>
      <c r="D4" s="45"/>
    </row>
    <row r="5" spans="1:8" x14ac:dyDescent="0.3">
      <c r="B5" s="15" t="s">
        <v>404</v>
      </c>
      <c r="C5" s="46"/>
      <c r="D5" s="46"/>
    </row>
    <row r="6" spans="1:8" x14ac:dyDescent="0.3">
      <c r="B6" s="15" t="s">
        <v>281</v>
      </c>
      <c r="C6" s="24" t="e">
        <f>VLOOKUP(C4,Tabel1[#All],13,FALSE)</f>
        <v>#N/A</v>
      </c>
    </row>
    <row r="7" spans="1:8" x14ac:dyDescent="0.3">
      <c r="B7" s="15" t="s">
        <v>403</v>
      </c>
      <c r="C7" s="24" t="e">
        <f>VLOOKUP(C4,Tabel1[#All],14,FALSE)</f>
        <v>#N/A</v>
      </c>
      <c r="D7" s="16" t="s">
        <v>283</v>
      </c>
      <c r="E7" s="24" t="e">
        <f>VLOOKUP(C4,Tabel1[#All],8,FALSE)</f>
        <v>#N/A</v>
      </c>
    </row>
    <row r="8" spans="1:8" x14ac:dyDescent="0.3">
      <c r="B8" s="15" t="s">
        <v>282</v>
      </c>
      <c r="C8" s="24" t="e">
        <f>VLOOKUP(C4,Tabel1[#All],15,FALSE)</f>
        <v>#N/A</v>
      </c>
      <c r="D8" s="16" t="s">
        <v>284</v>
      </c>
      <c r="E8" s="24" t="e">
        <f>VLOOKUP(C4,Tabel1[#All],10,FALSE)</f>
        <v>#N/A</v>
      </c>
    </row>
    <row r="9" spans="1:8" x14ac:dyDescent="0.3">
      <c r="B9" s="15" t="s">
        <v>285</v>
      </c>
      <c r="D9" s="24" t="e">
        <f>VLOOKUP(C4,Tabel1[#All],7,FALSE)</f>
        <v>#N/A</v>
      </c>
    </row>
    <row r="10" spans="1:8" x14ac:dyDescent="0.3">
      <c r="B10" s="15" t="s">
        <v>286</v>
      </c>
      <c r="C10" s="47" t="s">
        <v>419</v>
      </c>
      <c r="D10" s="47"/>
    </row>
    <row r="11" spans="1:8" ht="10.050000000000001" customHeight="1" x14ac:dyDescent="0.3">
      <c r="B11" s="15"/>
    </row>
    <row r="12" spans="1:8" x14ac:dyDescent="0.3">
      <c r="B12" s="15" t="s">
        <v>287</v>
      </c>
    </row>
    <row r="13" spans="1:8" ht="10.050000000000001" customHeight="1" thickBot="1" x14ac:dyDescent="0.35"/>
    <row r="14" spans="1:8" s="14" customFormat="1" ht="28.95" customHeight="1" thickTop="1" thickBot="1" x14ac:dyDescent="0.4">
      <c r="A14" s="26"/>
      <c r="B14" s="27" t="s">
        <v>406</v>
      </c>
      <c r="C14" s="28"/>
      <c r="D14" s="29" t="s">
        <v>290</v>
      </c>
      <c r="E14" s="29" t="s">
        <v>292</v>
      </c>
      <c r="F14" s="26"/>
      <c r="G14" s="30" t="s">
        <v>294</v>
      </c>
      <c r="H14" s="31"/>
    </row>
    <row r="15" spans="1:8" s="14" customFormat="1" ht="28.95" customHeight="1" thickTop="1" thickBot="1" x14ac:dyDescent="0.4">
      <c r="A15" s="32"/>
      <c r="B15" s="33" t="s">
        <v>407</v>
      </c>
      <c r="C15" s="34"/>
      <c r="D15" s="29" t="s">
        <v>291</v>
      </c>
      <c r="E15" s="29" t="s">
        <v>293</v>
      </c>
      <c r="F15" s="32"/>
      <c r="G15" s="35" t="s">
        <v>295</v>
      </c>
      <c r="H15" s="36"/>
    </row>
    <row r="16" spans="1:8" s="14" customFormat="1" ht="28.95" customHeight="1" thickTop="1" thickBot="1" x14ac:dyDescent="0.4">
      <c r="A16" s="26"/>
      <c r="B16" s="27" t="s">
        <v>288</v>
      </c>
      <c r="C16" s="28"/>
      <c r="D16" s="37"/>
      <c r="E16" s="38" t="s">
        <v>420</v>
      </c>
      <c r="F16" s="39"/>
      <c r="G16" s="40" t="s">
        <v>296</v>
      </c>
      <c r="H16" s="41"/>
    </row>
    <row r="17" spans="1:11" s="14" customFormat="1" ht="28.95" customHeight="1" thickTop="1" thickBot="1" x14ac:dyDescent="0.4">
      <c r="A17" s="32"/>
      <c r="B17" s="42" t="s">
        <v>289</v>
      </c>
      <c r="C17" s="34"/>
      <c r="D17" s="37"/>
      <c r="E17" s="38" t="s">
        <v>422</v>
      </c>
      <c r="F17" s="39"/>
      <c r="G17" s="40" t="s">
        <v>402</v>
      </c>
      <c r="H17" s="41"/>
    </row>
    <row r="18" spans="1:11" ht="10.050000000000001" customHeight="1" thickTop="1" x14ac:dyDescent="0.3"/>
    <row r="19" spans="1:11" x14ac:dyDescent="0.3">
      <c r="B19" s="9" t="s">
        <v>302</v>
      </c>
      <c r="C19" s="48"/>
      <c r="D19" s="45"/>
    </row>
    <row r="20" spans="1:11" x14ac:dyDescent="0.3">
      <c r="B20" s="9" t="s">
        <v>303</v>
      </c>
      <c r="C20" s="49"/>
      <c r="D20" s="49"/>
      <c r="E20" s="49"/>
    </row>
    <row r="21" spans="1:11" x14ac:dyDescent="0.3">
      <c r="B21" s="9" t="s">
        <v>304</v>
      </c>
      <c r="C21" s="44" t="e">
        <f>VLOOKUP(C4,Tabel1[#All],20,FALSE)</f>
        <v>#N/A</v>
      </c>
      <c r="D21" s="44"/>
      <c r="E21" s="24" t="e">
        <f>VLOOKUP(C4,Tabel1[#All],21,FALSE)</f>
        <v>#N/A</v>
      </c>
    </row>
    <row r="22" spans="1:11" x14ac:dyDescent="0.3">
      <c r="B22" s="9" t="s">
        <v>305</v>
      </c>
      <c r="C22" s="54" t="e">
        <f>VLOOKUP(C4,Tabel1[#All],23,FALSE)</f>
        <v>#N/A</v>
      </c>
      <c r="D22" s="54"/>
      <c r="E22" s="20" t="s">
        <v>349</v>
      </c>
      <c r="F22" s="54" t="e">
        <f>VLOOKUP(C4,Tabel1[#All],22,FALSE)</f>
        <v>#N/A</v>
      </c>
      <c r="G22" s="54"/>
    </row>
    <row r="23" spans="1:11" x14ac:dyDescent="0.3">
      <c r="B23" s="9" t="s">
        <v>306</v>
      </c>
      <c r="C23" s="52" t="e">
        <f>VLOOKUP(C4,Tabel1[#All],24,FALSE)</f>
        <v>#N/A</v>
      </c>
      <c r="D23" s="52"/>
      <c r="E23" s="20" t="s">
        <v>350</v>
      </c>
      <c r="F23" s="53" t="e">
        <f>VLOOKUP(C4,Tabel1[#All],25,FALSE)</f>
        <v>#N/A</v>
      </c>
      <c r="G23" s="53"/>
    </row>
    <row r="24" spans="1:11" x14ac:dyDescent="0.3">
      <c r="B24" s="9" t="s">
        <v>307</v>
      </c>
      <c r="C24" s="23" t="e">
        <f>VLOOKUP(C4,Tabel1[#All],29,FALSE)</f>
        <v>#N/A</v>
      </c>
      <c r="D24" s="21"/>
      <c r="E24" s="20" t="s">
        <v>405</v>
      </c>
      <c r="F24" s="54" t="e">
        <f>VLOOKUP(C4,Tabel1[#All],28,FALSE)</f>
        <v>#N/A</v>
      </c>
      <c r="G24" s="54"/>
    </row>
    <row r="25" spans="1:11" ht="10.050000000000001" customHeight="1" x14ac:dyDescent="0.3"/>
    <row r="26" spans="1:11" x14ac:dyDescent="0.3">
      <c r="B26" s="19" t="s">
        <v>354</v>
      </c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10.050000000000001" customHeight="1" x14ac:dyDescent="0.3">
      <c r="B27"/>
      <c r="C27"/>
      <c r="D27"/>
      <c r="E27"/>
      <c r="F27"/>
      <c r="G27"/>
      <c r="H27"/>
      <c r="I27"/>
      <c r="J27"/>
      <c r="K27"/>
    </row>
    <row r="28" spans="1:11" x14ac:dyDescent="0.3">
      <c r="B28" s="17" t="s">
        <v>355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0.050000000000001" customHeight="1" x14ac:dyDescent="0.3"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x14ac:dyDescent="0.3">
      <c r="B30" s="17" t="s">
        <v>356</v>
      </c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10.050000000000001" customHeight="1" x14ac:dyDescent="0.3"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x14ac:dyDescent="0.3">
      <c r="B32" s="17" t="s">
        <v>357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2:11" x14ac:dyDescent="0.3">
      <c r="B33" s="17" t="s">
        <v>358</v>
      </c>
      <c r="C33" s="17"/>
      <c r="D33" s="17"/>
      <c r="E33" s="17"/>
      <c r="F33" s="17"/>
      <c r="G33" s="17"/>
      <c r="H33" s="17"/>
      <c r="I33" s="17"/>
      <c r="J33" s="17"/>
      <c r="K33" s="17"/>
    </row>
    <row r="34" spans="2:11" ht="10.050000000000001" customHeight="1" x14ac:dyDescent="0.3"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2:11" x14ac:dyDescent="0.3">
      <c r="B35" s="17" t="s">
        <v>359</v>
      </c>
      <c r="C35" s="17"/>
      <c r="D35" s="17"/>
      <c r="E35" s="17"/>
      <c r="F35" s="17"/>
      <c r="G35" s="17"/>
      <c r="H35" s="17"/>
      <c r="I35" s="17"/>
      <c r="J35" s="17"/>
      <c r="K35" s="17"/>
    </row>
    <row r="36" spans="2:11" x14ac:dyDescent="0.3">
      <c r="B36" s="17" t="s">
        <v>360</v>
      </c>
      <c r="C36" s="17"/>
      <c r="D36" s="17"/>
      <c r="E36" s="17"/>
      <c r="F36" s="17"/>
      <c r="G36" s="17"/>
      <c r="H36" s="17"/>
      <c r="I36" s="17"/>
      <c r="J36" s="17"/>
      <c r="K36" s="17"/>
    </row>
    <row r="37" spans="2:11" ht="10.050000000000001" customHeight="1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2:11" x14ac:dyDescent="0.3">
      <c r="B38" s="9" t="s">
        <v>361</v>
      </c>
      <c r="E38" s="9" t="s">
        <v>362</v>
      </c>
    </row>
    <row r="39" spans="2:11" ht="15.6" customHeight="1" x14ac:dyDescent="0.3">
      <c r="B39" s="25"/>
      <c r="C39" s="25"/>
      <c r="D39" s="22"/>
      <c r="E39" s="25"/>
      <c r="F39" s="25"/>
      <c r="G39" s="25"/>
      <c r="H39" s="22"/>
    </row>
    <row r="40" spans="2:11" ht="15.6" customHeight="1" x14ac:dyDescent="0.3">
      <c r="B40" s="50"/>
      <c r="C40" s="50"/>
      <c r="D40" s="22"/>
      <c r="E40" s="50"/>
      <c r="F40" s="50"/>
      <c r="G40" s="50"/>
      <c r="H40" s="22"/>
    </row>
    <row r="41" spans="2:11" ht="15.6" customHeight="1" x14ac:dyDescent="0.3">
      <c r="B41" s="50"/>
      <c r="C41" s="50"/>
      <c r="D41" s="22"/>
      <c r="E41" s="50"/>
      <c r="F41" s="50"/>
      <c r="G41" s="50"/>
      <c r="H41" s="22"/>
    </row>
    <row r="42" spans="2:11" ht="16.2" customHeight="1" thickBot="1" x14ac:dyDescent="0.35">
      <c r="B42" s="51"/>
      <c r="C42" s="51"/>
      <c r="D42" s="22"/>
      <c r="E42" s="51"/>
      <c r="F42" s="51"/>
      <c r="G42" s="51"/>
      <c r="H42" s="22"/>
    </row>
    <row r="43" spans="2:11" ht="10.050000000000001" customHeight="1" thickTop="1" x14ac:dyDescent="0.3"/>
    <row r="44" spans="2:11" x14ac:dyDescent="0.3">
      <c r="B44" s="17" t="s">
        <v>363</v>
      </c>
      <c r="C44" s="17"/>
      <c r="D44" s="17"/>
      <c r="E44" s="17"/>
      <c r="F44" s="17"/>
      <c r="G44" s="17"/>
      <c r="H44" s="17"/>
      <c r="I44" s="17"/>
      <c r="J44" s="17"/>
      <c r="K44" s="17"/>
    </row>
    <row r="45" spans="2:11" x14ac:dyDescent="0.3">
      <c r="B45" s="17" t="s">
        <v>364</v>
      </c>
      <c r="C45" s="17"/>
      <c r="D45" s="17"/>
      <c r="E45" s="17"/>
      <c r="F45" s="17"/>
      <c r="G45" s="17"/>
      <c r="H45" s="17"/>
      <c r="I45" s="17"/>
      <c r="J45" s="17"/>
      <c r="K45" s="17"/>
    </row>
    <row r="46" spans="2:11" ht="10.050000000000001" customHeight="1" x14ac:dyDescent="0.3">
      <c r="B46"/>
      <c r="C46"/>
      <c r="D46"/>
      <c r="E46"/>
      <c r="F46"/>
      <c r="G46"/>
      <c r="H46"/>
      <c r="I46"/>
      <c r="J46"/>
      <c r="K46"/>
    </row>
    <row r="47" spans="2:11" x14ac:dyDescent="0.3">
      <c r="B47" s="18" t="s">
        <v>430</v>
      </c>
      <c r="C47" s="18"/>
      <c r="D47" s="18"/>
      <c r="E47" s="18"/>
      <c r="F47" s="18"/>
      <c r="G47" s="18"/>
      <c r="H47" s="18"/>
      <c r="I47" s="18"/>
      <c r="J47" s="18"/>
      <c r="K47" s="18"/>
    </row>
  </sheetData>
  <mergeCells count="13">
    <mergeCell ref="B40:C42"/>
    <mergeCell ref="E40:G42"/>
    <mergeCell ref="C23:D23"/>
    <mergeCell ref="F23:G23"/>
    <mergeCell ref="F22:G22"/>
    <mergeCell ref="F24:G24"/>
    <mergeCell ref="C22:D22"/>
    <mergeCell ref="C21:D21"/>
    <mergeCell ref="C4:D4"/>
    <mergeCell ref="C5:D5"/>
    <mergeCell ref="C10:D10"/>
    <mergeCell ref="C19:D19"/>
    <mergeCell ref="C20:E20"/>
  </mergeCells>
  <conditionalFormatting sqref="B14">
    <cfRule type="endsWith" dxfId="27" priority="29" operator="endsWith" text="3">
      <formula>RIGHT(B14,LEN("3"))="3"</formula>
    </cfRule>
    <cfRule type="endsWith" dxfId="26" priority="30" operator="endsWith" text="&quot;">
      <formula>RIGHT(B14,LEN(""""))=""""</formula>
    </cfRule>
  </conditionalFormatting>
  <conditionalFormatting sqref="B15">
    <cfRule type="endsWith" dxfId="25" priority="27" operator="endsWith" text="C">
      <formula>RIGHT(B15,LEN("C"))="C"</formula>
    </cfRule>
    <cfRule type="endsWith" dxfId="24" priority="28" operator="endsWith" text="&quot;">
      <formula>RIGHT(B15,LEN(""""))=""""</formula>
    </cfRule>
  </conditionalFormatting>
  <conditionalFormatting sqref="B16">
    <cfRule type="endsWith" dxfId="23" priority="25" operator="endsWith" text="3">
      <formula>RIGHT(B16,LEN("3"))="3"</formula>
    </cfRule>
    <cfRule type="endsWith" dxfId="22" priority="26" operator="endsWith" text="&quot;">
      <formula>RIGHT(B16,LEN(""""))=""""</formula>
    </cfRule>
  </conditionalFormatting>
  <conditionalFormatting sqref="B17">
    <cfRule type="endsWith" dxfId="21" priority="23" operator="endsWith" text="d">
      <formula>RIGHT(B17,LEN("d"))="d"</formula>
    </cfRule>
    <cfRule type="endsWith" dxfId="20" priority="24" operator="endsWith" text="&quot;">
      <formula>RIGHT(B17,LEN(""""))=""""</formula>
    </cfRule>
  </conditionalFormatting>
  <conditionalFormatting sqref="D14">
    <cfRule type="endsWith" dxfId="19" priority="21" operator="endsWith" text="d">
      <formula>RIGHT(D14,LEN("d"))="d"</formula>
    </cfRule>
    <cfRule type="endsWith" dxfId="18" priority="22" operator="endsWith" text="&quot;">
      <formula>RIGHT(D14,LEN(""""))=""""</formula>
    </cfRule>
  </conditionalFormatting>
  <conditionalFormatting sqref="E14">
    <cfRule type="endsWith" dxfId="17" priority="19" operator="endsWith" text="f">
      <formula>RIGHT(E14,LEN("f"))="f"</formula>
    </cfRule>
    <cfRule type="endsWith" dxfId="16" priority="20" operator="endsWith" text="&quot;">
      <formula>RIGHT(E14,LEN(""""))=""""</formula>
    </cfRule>
  </conditionalFormatting>
  <conditionalFormatting sqref="D15">
    <cfRule type="endsWith" dxfId="15" priority="17" operator="endsWith" text="2">
      <formula>RIGHT(D15,LEN("2"))="2"</formula>
    </cfRule>
    <cfRule type="endsWith" dxfId="14" priority="18" operator="endsWith" text="&quot;">
      <formula>RIGHT(D15,LEN(""""))=""""</formula>
    </cfRule>
  </conditionalFormatting>
  <conditionalFormatting sqref="E15">
    <cfRule type="endsWith" dxfId="13" priority="15" operator="endsWith" text=")">
      <formula>RIGHT(E15,LEN(")"))=")"</formula>
    </cfRule>
    <cfRule type="endsWith" dxfId="12" priority="16" operator="endsWith" text="&quot;">
      <formula>RIGHT(E15,LEN(""""))=""""</formula>
    </cfRule>
  </conditionalFormatting>
  <conditionalFormatting sqref="E16">
    <cfRule type="beginsWith" dxfId="11" priority="11" operator="beginsWith" text="T">
      <formula>LEFT(E16,LEN("T"))="T"</formula>
    </cfRule>
    <cfRule type="beginsWith" dxfId="10" priority="12" operator="beginsWith" text="&quot;">
      <formula>LEFT(E16,LEN(""""))=""""</formula>
    </cfRule>
  </conditionalFormatting>
  <conditionalFormatting sqref="E17">
    <cfRule type="beginsWith" dxfId="9" priority="9" operator="beginsWith" text="T">
      <formula>LEFT(E17,LEN("T"))="T"</formula>
    </cfRule>
    <cfRule type="beginsWith" dxfId="8" priority="10" operator="beginsWith" text="&quot;">
      <formula>LEFT(E17,LEN(""""))=""""</formula>
    </cfRule>
  </conditionalFormatting>
  <conditionalFormatting sqref="G14">
    <cfRule type="endsWith" dxfId="7" priority="7" operator="endsWith" text="Y">
      <formula>RIGHT(G14,LEN("Y"))="Y"</formula>
    </cfRule>
    <cfRule type="endsWith" dxfId="6" priority="8" operator="endsWith" text="&quot;">
      <formula>RIGHT(G14,LEN(""""))=""""</formula>
    </cfRule>
  </conditionalFormatting>
  <conditionalFormatting sqref="G15">
    <cfRule type="endsWith" dxfId="5" priority="5" operator="endsWith" text="n">
      <formula>RIGHT(G15,LEN("n"))="n"</formula>
    </cfRule>
    <cfRule type="endsWith" dxfId="4" priority="6" operator="endsWith" text="&quot;">
      <formula>RIGHT(G15,LEN(""""))=""""</formula>
    </cfRule>
  </conditionalFormatting>
  <conditionalFormatting sqref="G16">
    <cfRule type="endsWith" dxfId="3" priority="3" operator="endsWith" text="g">
      <formula>RIGHT(G16,LEN("g"))="g"</formula>
    </cfRule>
    <cfRule type="endsWith" dxfId="2" priority="4" operator="endsWith" text="&quot;">
      <formula>RIGHT(G16,LEN(""""))=""""</formula>
    </cfRule>
  </conditionalFormatting>
  <conditionalFormatting sqref="G17">
    <cfRule type="endsWith" dxfId="1" priority="1" operator="endsWith" text="!">
      <formula>RIGHT(G17,LEN("!"))="!"</formula>
    </cfRule>
    <cfRule type="endsWith" dxfId="0" priority="2" operator="endsWith" text="&quot;">
      <formula>RIGHT(G17,LEN(""""))=""""</formula>
    </cfRule>
  </conditionalFormatting>
  <dataValidations count="1">
    <dataValidation allowBlank="1" showInputMessage="1" showErrorMessage="1" prompt="Vul hier de datum in: voorbeeld      22/03/2020" sqref="C19:D19"/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lijst!$B$1:$B$5</xm:f>
          </x14:formula1>
          <xm:sqref>B14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lijst!$B$7:$B$13</xm:f>
          </x14:formula1>
          <xm:sqref>B15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lijst!$C$21:$C$22</xm:f>
          </x14:formula1>
          <xm:sqref>G17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lijst!$B$14:$B$15</xm:f>
          </x14:formula1>
          <xm:sqref>B16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lijst!$B$17:$B$25</xm:f>
          </x14:formula1>
          <xm:sqref>B17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lijst!$B$27:$B$28</xm:f>
          </x14:formula1>
          <xm:sqref>D14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lijst!$B$30:$B$33</xm:f>
          </x14:formula1>
          <xm:sqref>D15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lijst!$B$35:$B$36</xm:f>
          </x14:formula1>
          <xm:sqref>E14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lijst!$C$1:$C$2</xm:f>
          </x14:formula1>
          <xm:sqref>E15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lijst!$C$4:$C$5</xm:f>
          </x14:formula1>
          <xm:sqref>E16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lijst!$C$7:$C$8</xm:f>
          </x14:formula1>
          <xm:sqref>E17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lijst!$C$10:$C$11</xm:f>
          </x14:formula1>
          <xm:sqref>G14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lijst!$C$13:$C$16</xm:f>
          </x14:formula1>
          <xm:sqref>G15</xm:sqref>
        </x14:dataValidation>
        <x14:dataValidation type="list" allowBlank="1" showInputMessage="1" showErrorMessage="1" prompt="Klik rechts op het driehoekje om je keuze te maken. Bij een foutieve keuze selecteer je een andere keuze. Kies de laatste keuze indien je je vergist heb van vak.">
          <x14:formula1>
            <xm:f>lijst!$C$18:$C$19</xm:f>
          </x14:formula1>
          <xm:sqref>G16</xm:sqref>
        </x14:dataValidation>
        <x14:dataValidation type="list" allowBlank="1" showInputMessage="1" showErrorMessage="1" prompt="Klik rechts op driehoekje en maak je keuze">
          <x14:formula1>
            <xm:f>lijst!$D$1:$D$41</xm:f>
          </x14:formula1>
          <xm:sqref>C20:E20</xm:sqref>
        </x14:dataValidation>
        <x14:dataValidation type="list" allowBlank="1" showInputMessage="1" showErrorMessage="1" prompt="Klik aan rechterkant op driehoekje om je keuze te maken">
          <x14:formula1>
            <xm:f>lijst!$A$1:$A$32</xm:f>
          </x14:formula1>
          <xm:sqref>C5:D5</xm:sqref>
        </x14:dataValidation>
        <x14:dataValidation type="list" allowBlank="1" showInputMessage="1" showErrorMessage="1" prompt="Klik aan rechterkant op driehoekje om je keuze te maken">
          <x14:formula1>
            <xm:f>lijst!$A$1:$A$32</xm:f>
          </x14:formula1>
          <xm:sqref>C4:D4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D41"/>
  <sheetViews>
    <sheetView workbookViewId="0"/>
  </sheetViews>
  <sheetFormatPr defaultRowHeight="14.4" x14ac:dyDescent="0.3"/>
  <cols>
    <col min="1" max="1" width="22.6640625" bestFit="1" customWidth="1"/>
    <col min="2" max="2" width="20.77734375" bestFit="1" customWidth="1"/>
    <col min="3" max="3" width="24.5546875" bestFit="1" customWidth="1"/>
    <col min="4" max="4" width="32.33203125" bestFit="1" customWidth="1"/>
  </cols>
  <sheetData>
    <row r="1" spans="1:4" x14ac:dyDescent="0.3">
      <c r="A1" s="10" t="s">
        <v>29</v>
      </c>
      <c r="B1" s="11" t="s">
        <v>408</v>
      </c>
      <c r="C1" s="12" t="s">
        <v>298</v>
      </c>
      <c r="D1" s="12" t="s">
        <v>309</v>
      </c>
    </row>
    <row r="2" spans="1:4" x14ac:dyDescent="0.3">
      <c r="A2" s="10" t="s">
        <v>34</v>
      </c>
      <c r="B2" s="11" t="s">
        <v>409</v>
      </c>
      <c r="C2" s="12" t="s">
        <v>293</v>
      </c>
      <c r="D2" s="12" t="s">
        <v>308</v>
      </c>
    </row>
    <row r="3" spans="1:4" x14ac:dyDescent="0.3">
      <c r="A3" s="10" t="s">
        <v>43</v>
      </c>
      <c r="B3" s="11" t="s">
        <v>410</v>
      </c>
      <c r="C3" s="12"/>
      <c r="D3" s="12" t="s">
        <v>310</v>
      </c>
    </row>
    <row r="4" spans="1:4" x14ac:dyDescent="0.3">
      <c r="A4" s="10" t="s">
        <v>56</v>
      </c>
      <c r="B4" s="11" t="s">
        <v>411</v>
      </c>
      <c r="C4" s="12" t="s">
        <v>421</v>
      </c>
      <c r="D4" s="12" t="s">
        <v>311</v>
      </c>
    </row>
    <row r="5" spans="1:4" x14ac:dyDescent="0.3">
      <c r="A5" s="10" t="s">
        <v>67</v>
      </c>
      <c r="B5" s="11" t="s">
        <v>406</v>
      </c>
      <c r="C5" s="12" t="s">
        <v>420</v>
      </c>
      <c r="D5" s="12" t="s">
        <v>312</v>
      </c>
    </row>
    <row r="6" spans="1:4" x14ac:dyDescent="0.3">
      <c r="A6" s="10" t="s">
        <v>77</v>
      </c>
      <c r="B6" s="11"/>
      <c r="C6" s="12"/>
      <c r="D6" s="12" t="s">
        <v>313</v>
      </c>
    </row>
    <row r="7" spans="1:4" x14ac:dyDescent="0.3">
      <c r="A7" s="10" t="s">
        <v>90</v>
      </c>
      <c r="B7" s="11" t="s">
        <v>412</v>
      </c>
      <c r="C7" s="12" t="s">
        <v>423</v>
      </c>
      <c r="D7" s="12" t="s">
        <v>314</v>
      </c>
    </row>
    <row r="8" spans="1:4" x14ac:dyDescent="0.3">
      <c r="A8" s="10" t="s">
        <v>114</v>
      </c>
      <c r="B8" s="12" t="s">
        <v>413</v>
      </c>
      <c r="C8" s="12" t="s">
        <v>422</v>
      </c>
      <c r="D8" s="12" t="s">
        <v>315</v>
      </c>
    </row>
    <row r="9" spans="1:4" x14ac:dyDescent="0.3">
      <c r="A9" s="10" t="s">
        <v>120</v>
      </c>
      <c r="B9" s="11" t="s">
        <v>414</v>
      </c>
      <c r="C9" s="12"/>
      <c r="D9" s="12" t="s">
        <v>316</v>
      </c>
    </row>
    <row r="10" spans="1:4" x14ac:dyDescent="0.3">
      <c r="A10" s="10" t="s">
        <v>126</v>
      </c>
      <c r="B10" s="11" t="s">
        <v>415</v>
      </c>
      <c r="C10" s="12" t="s">
        <v>299</v>
      </c>
      <c r="D10" s="12" t="s">
        <v>317</v>
      </c>
    </row>
    <row r="11" spans="1:4" x14ac:dyDescent="0.3">
      <c r="A11" s="10" t="s">
        <v>135</v>
      </c>
      <c r="B11" s="12" t="s">
        <v>416</v>
      </c>
      <c r="C11" s="12" t="s">
        <v>294</v>
      </c>
      <c r="D11" s="12" t="s">
        <v>318</v>
      </c>
    </row>
    <row r="12" spans="1:4" x14ac:dyDescent="0.3">
      <c r="A12" s="10" t="s">
        <v>143</v>
      </c>
      <c r="B12" s="12" t="s">
        <v>492</v>
      </c>
      <c r="C12" s="11"/>
      <c r="D12" s="12" t="s">
        <v>319</v>
      </c>
    </row>
    <row r="13" spans="1:4" x14ac:dyDescent="0.3">
      <c r="A13" s="10" t="s">
        <v>151</v>
      </c>
      <c r="B13" s="11" t="s">
        <v>417</v>
      </c>
      <c r="C13" s="11" t="s">
        <v>399</v>
      </c>
      <c r="D13" s="12" t="s">
        <v>320</v>
      </c>
    </row>
    <row r="14" spans="1:4" x14ac:dyDescent="0.3">
      <c r="A14" s="10" t="s">
        <v>161</v>
      </c>
      <c r="B14" s="12" t="s">
        <v>418</v>
      </c>
      <c r="C14" s="11" t="s">
        <v>400</v>
      </c>
      <c r="D14" s="12" t="s">
        <v>321</v>
      </c>
    </row>
    <row r="15" spans="1:4" x14ac:dyDescent="0.3">
      <c r="A15" s="10" t="s">
        <v>172</v>
      </c>
      <c r="B15" s="12" t="s">
        <v>288</v>
      </c>
      <c r="C15" s="11" t="s">
        <v>401</v>
      </c>
      <c r="D15" s="12" t="s">
        <v>322</v>
      </c>
    </row>
    <row r="16" spans="1:4" x14ac:dyDescent="0.3">
      <c r="A16" s="10" t="s">
        <v>177</v>
      </c>
      <c r="B16" s="11"/>
      <c r="C16" s="12" t="s">
        <v>295</v>
      </c>
      <c r="D16" s="12" t="s">
        <v>323</v>
      </c>
    </row>
    <row r="17" spans="1:4" x14ac:dyDescent="0.3">
      <c r="A17" s="10" t="s">
        <v>187</v>
      </c>
      <c r="B17" s="11" t="s">
        <v>390</v>
      </c>
      <c r="C17" s="12"/>
      <c r="D17" s="12" t="s">
        <v>324</v>
      </c>
    </row>
    <row r="18" spans="1:4" x14ac:dyDescent="0.3">
      <c r="A18" s="10" t="s">
        <v>193</v>
      </c>
      <c r="B18" s="11" t="s">
        <v>391</v>
      </c>
      <c r="C18" s="12" t="s">
        <v>300</v>
      </c>
      <c r="D18" s="12" t="s">
        <v>325</v>
      </c>
    </row>
    <row r="19" spans="1:4" x14ac:dyDescent="0.3">
      <c r="A19" s="10" t="s">
        <v>197</v>
      </c>
      <c r="B19" s="11" t="s">
        <v>426</v>
      </c>
      <c r="C19" s="12" t="s">
        <v>296</v>
      </c>
      <c r="D19" s="12" t="s">
        <v>326</v>
      </c>
    </row>
    <row r="20" spans="1:4" x14ac:dyDescent="0.3">
      <c r="A20" s="10" t="s">
        <v>214</v>
      </c>
      <c r="B20" s="11" t="s">
        <v>392</v>
      </c>
      <c r="C20" s="12"/>
      <c r="D20" s="12" t="s">
        <v>327</v>
      </c>
    </row>
    <row r="21" spans="1:4" x14ac:dyDescent="0.3">
      <c r="A21" s="10" t="s">
        <v>222</v>
      </c>
      <c r="B21" s="11" t="s">
        <v>393</v>
      </c>
      <c r="C21" s="12" t="s">
        <v>301</v>
      </c>
      <c r="D21" s="12" t="s">
        <v>328</v>
      </c>
    </row>
    <row r="22" spans="1:4" x14ac:dyDescent="0.3">
      <c r="A22" s="10" t="s">
        <v>507</v>
      </c>
      <c r="B22" s="11" t="s">
        <v>427</v>
      </c>
      <c r="C22" s="12" t="s">
        <v>297</v>
      </c>
      <c r="D22" s="12" t="s">
        <v>329</v>
      </c>
    </row>
    <row r="23" spans="1:4" x14ac:dyDescent="0.3">
      <c r="A23" s="10" t="s">
        <v>229</v>
      </c>
      <c r="B23" s="11" t="s">
        <v>394</v>
      </c>
      <c r="C23" s="12"/>
      <c r="D23" s="12" t="s">
        <v>330</v>
      </c>
    </row>
    <row r="24" spans="1:4" x14ac:dyDescent="0.3">
      <c r="A24" s="10" t="s">
        <v>234</v>
      </c>
      <c r="B24" s="11" t="s">
        <v>395</v>
      </c>
      <c r="C24" s="12" t="s">
        <v>352</v>
      </c>
      <c r="D24" s="12" t="s">
        <v>331</v>
      </c>
    </row>
    <row r="25" spans="1:4" x14ac:dyDescent="0.3">
      <c r="A25" s="10" t="s">
        <v>242</v>
      </c>
      <c r="B25" s="11" t="s">
        <v>289</v>
      </c>
      <c r="C25" s="12" t="s">
        <v>353</v>
      </c>
      <c r="D25" s="12" t="s">
        <v>332</v>
      </c>
    </row>
    <row r="26" spans="1:4" x14ac:dyDescent="0.3">
      <c r="A26" s="10" t="s">
        <v>246</v>
      </c>
      <c r="B26" s="11"/>
      <c r="C26" s="12" t="s">
        <v>351</v>
      </c>
      <c r="D26" s="12" t="s">
        <v>333</v>
      </c>
    </row>
    <row r="27" spans="1:4" x14ac:dyDescent="0.3">
      <c r="A27" s="10" t="s">
        <v>251</v>
      </c>
      <c r="B27" s="12" t="s">
        <v>424</v>
      </c>
      <c r="C27" s="12"/>
      <c r="D27" s="12" t="s">
        <v>334</v>
      </c>
    </row>
    <row r="28" spans="1:4" x14ac:dyDescent="0.3">
      <c r="A28" s="10" t="s">
        <v>463</v>
      </c>
      <c r="B28" s="12" t="s">
        <v>290</v>
      </c>
      <c r="C28" s="12"/>
      <c r="D28" s="12" t="s">
        <v>335</v>
      </c>
    </row>
    <row r="29" spans="1:4" x14ac:dyDescent="0.3">
      <c r="A29" s="10" t="s">
        <v>264</v>
      </c>
      <c r="B29" s="11"/>
      <c r="C29" s="12"/>
      <c r="D29" s="12" t="s">
        <v>336</v>
      </c>
    </row>
    <row r="30" spans="1:4" x14ac:dyDescent="0.3">
      <c r="A30" s="10" t="s">
        <v>272</v>
      </c>
      <c r="B30" s="11" t="s">
        <v>396</v>
      </c>
      <c r="C30" s="12"/>
      <c r="D30" s="12" t="s">
        <v>337</v>
      </c>
    </row>
    <row r="31" spans="1:4" x14ac:dyDescent="0.3">
      <c r="A31" s="10" t="s">
        <v>277</v>
      </c>
      <c r="B31" s="11" t="s">
        <v>397</v>
      </c>
      <c r="C31" s="12"/>
      <c r="D31" s="12" t="s">
        <v>338</v>
      </c>
    </row>
    <row r="32" spans="1:4" x14ac:dyDescent="0.3">
      <c r="A32" s="10" t="s">
        <v>431</v>
      </c>
      <c r="B32" s="11" t="s">
        <v>398</v>
      </c>
      <c r="C32" s="12"/>
      <c r="D32" s="12" t="s">
        <v>339</v>
      </c>
    </row>
    <row r="33" spans="2:4" x14ac:dyDescent="0.3">
      <c r="B33" s="11" t="s">
        <v>291</v>
      </c>
      <c r="C33" s="12"/>
      <c r="D33" s="12" t="s">
        <v>340</v>
      </c>
    </row>
    <row r="34" spans="2:4" x14ac:dyDescent="0.3">
      <c r="B34" s="11"/>
      <c r="C34" s="12"/>
      <c r="D34" s="12" t="s">
        <v>341</v>
      </c>
    </row>
    <row r="35" spans="2:4" x14ac:dyDescent="0.3">
      <c r="B35" s="12" t="s">
        <v>425</v>
      </c>
      <c r="C35" s="12"/>
      <c r="D35" s="12" t="s">
        <v>342</v>
      </c>
    </row>
    <row r="36" spans="2:4" x14ac:dyDescent="0.3">
      <c r="B36" s="12" t="s">
        <v>292</v>
      </c>
      <c r="C36" s="12"/>
      <c r="D36" s="12" t="s">
        <v>343</v>
      </c>
    </row>
    <row r="37" spans="2:4" x14ac:dyDescent="0.3">
      <c r="B37" s="11"/>
      <c r="C37" s="12"/>
      <c r="D37" s="12" t="s">
        <v>345</v>
      </c>
    </row>
    <row r="38" spans="2:4" x14ac:dyDescent="0.3">
      <c r="B38" s="11"/>
      <c r="C38" s="12"/>
      <c r="D38" s="12" t="s">
        <v>346</v>
      </c>
    </row>
    <row r="39" spans="2:4" x14ac:dyDescent="0.3">
      <c r="B39" s="11"/>
      <c r="C39" s="12"/>
      <c r="D39" s="12" t="s">
        <v>344</v>
      </c>
    </row>
    <row r="40" spans="2:4" x14ac:dyDescent="0.3">
      <c r="B40" s="11"/>
      <c r="C40" s="12"/>
      <c r="D40" s="12" t="s">
        <v>347</v>
      </c>
    </row>
    <row r="41" spans="2:4" x14ac:dyDescent="0.3">
      <c r="B41" s="11"/>
      <c r="C41" s="12"/>
      <c r="D41" s="12" t="s">
        <v>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Welkenhuyzen</dc:creator>
  <cp:lastModifiedBy>Antoine Welkenhuyzen</cp:lastModifiedBy>
  <cp:lastPrinted>2020-02-28T15:04:16Z</cp:lastPrinted>
  <dcterms:created xsi:type="dcterms:W3CDTF">2015-06-05T18:17:20Z</dcterms:created>
  <dcterms:modified xsi:type="dcterms:W3CDTF">2021-12-16T15:31:37Z</dcterms:modified>
</cp:coreProperties>
</file>